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4955" windowHeight="7935"/>
  </bookViews>
  <sheets>
    <sheet name="공고" sheetId="18" r:id="rId1"/>
    <sheet name="마음샘" sheetId="17" r:id="rId2"/>
    <sheet name="가로와세로" sheetId="14" r:id="rId3"/>
    <sheet name="아람터" sheetId="15" r:id="rId4"/>
    <sheet name="장안좋은집" sheetId="16" r:id="rId5"/>
  </sheets>
  <calcPr calcId="144525"/>
</workbook>
</file>

<file path=xl/calcChain.xml><?xml version="1.0" encoding="utf-8"?>
<calcChain xmlns="http://schemas.openxmlformats.org/spreadsheetml/2006/main">
  <c r="C45" i="17" l="1"/>
  <c r="H39" i="17"/>
  <c r="G39" i="17"/>
  <c r="F39" i="17"/>
  <c r="E39" i="17"/>
  <c r="D39" i="17"/>
  <c r="H35" i="17"/>
  <c r="G35" i="17"/>
  <c r="F35" i="17"/>
  <c r="E35" i="17"/>
  <c r="H33" i="17"/>
  <c r="G33" i="17"/>
  <c r="F33" i="17"/>
  <c r="E33" i="17"/>
  <c r="H24" i="17"/>
  <c r="G24" i="17"/>
  <c r="F24" i="17"/>
  <c r="E24" i="17"/>
  <c r="H20" i="17"/>
  <c r="G20" i="17"/>
  <c r="G25" i="17" s="1"/>
  <c r="F20" i="17"/>
  <c r="F25" i="17" s="1"/>
  <c r="E20" i="17"/>
  <c r="H12" i="17"/>
  <c r="G12" i="17"/>
  <c r="F12" i="17"/>
  <c r="E12" i="17"/>
  <c r="D11" i="17"/>
  <c r="D12" i="17" s="1"/>
  <c r="H10" i="17"/>
  <c r="G10" i="17"/>
  <c r="F10" i="17"/>
  <c r="E10" i="17"/>
  <c r="D9" i="17"/>
  <c r="D8" i="17"/>
  <c r="D7" i="17"/>
  <c r="D6" i="17"/>
  <c r="H25" i="17" l="1"/>
  <c r="H13" i="17"/>
  <c r="F13" i="17"/>
  <c r="G36" i="17"/>
  <c r="E36" i="17"/>
  <c r="D20" i="17"/>
  <c r="D24" i="17"/>
  <c r="G13" i="17"/>
  <c r="D33" i="17"/>
  <c r="D35" i="17"/>
  <c r="H36" i="17"/>
  <c r="D10" i="17"/>
  <c r="E13" i="17"/>
  <c r="F36" i="17"/>
  <c r="E25" i="17"/>
  <c r="F5" i="17" l="1"/>
  <c r="D25" i="17"/>
  <c r="H5" i="17"/>
  <c r="G5" i="17"/>
  <c r="D36" i="17"/>
  <c r="D13" i="17"/>
  <c r="E5" i="17"/>
  <c r="D5" i="17" l="1"/>
</calcChain>
</file>

<file path=xl/sharedStrings.xml><?xml version="1.0" encoding="utf-8"?>
<sst xmlns="http://schemas.openxmlformats.org/spreadsheetml/2006/main" count="244" uniqueCount="120">
  <si>
    <t>잡수입</t>
    <phoneticPr fontId="1" type="noConversion"/>
  </si>
  <si>
    <t>집행액</t>
  </si>
  <si>
    <t>인건비</t>
  </si>
  <si>
    <t>소계</t>
  </si>
  <si>
    <t>급여</t>
  </si>
  <si>
    <t>운영비</t>
  </si>
  <si>
    <t>공공요금</t>
  </si>
  <si>
    <t>차량비</t>
  </si>
  <si>
    <t>기타운영비</t>
  </si>
  <si>
    <t>제세공과금</t>
  </si>
  <si>
    <t>교육연수비</t>
  </si>
  <si>
    <t>프로그램비</t>
  </si>
  <si>
    <t>수용자구료비</t>
  </si>
  <si>
    <t>수용자부식비보조</t>
  </si>
  <si>
    <t>잡수입</t>
  </si>
  <si>
    <t>잔액</t>
  </si>
  <si>
    <t>집행총액</t>
  </si>
  <si>
    <t>예산</t>
  </si>
  <si>
    <t>세목</t>
  </si>
  <si>
    <t>세세목</t>
  </si>
  <si>
    <t>1/4분기</t>
  </si>
  <si>
    <t>2/4분기</t>
  </si>
  <si>
    <t>3/4분기</t>
  </si>
  <si>
    <t>4/4분기</t>
  </si>
  <si>
    <t>과목</t>
  </si>
  <si>
    <t>총계</t>
  </si>
  <si>
    <t>제수당</t>
  </si>
  <si>
    <t>퇴직금및적립금</t>
  </si>
  <si>
    <t>사회보험부담금</t>
  </si>
  <si>
    <t>종사자특수직근무수당</t>
  </si>
  <si>
    <t>관리운영비</t>
  </si>
  <si>
    <t>관리</t>
  </si>
  <si>
    <t>수용비및수수료</t>
  </si>
  <si>
    <t>건강검진비</t>
  </si>
  <si>
    <t>환경개선비</t>
  </si>
  <si>
    <t>재산</t>
  </si>
  <si>
    <t>시설비</t>
  </si>
  <si>
    <t>조성비</t>
  </si>
  <si>
    <t>자산취득비</t>
  </si>
  <si>
    <t>시설장비유지비</t>
  </si>
  <si>
    <t>사업비</t>
  </si>
  <si>
    <t>정신사회재활프로그램</t>
  </si>
  <si>
    <t>(공동캠프비포함)</t>
  </si>
  <si>
    <t>직업재활프로그램</t>
  </si>
  <si>
    <t>가족지원프로그램</t>
  </si>
  <si>
    <t>지역사회및연대</t>
  </si>
  <si>
    <t>상담프로그램</t>
  </si>
  <si>
    <t>예비비</t>
  </si>
  <si>
    <t>차액</t>
  </si>
  <si>
    <t>은행이자수입</t>
  </si>
  <si>
    <t>(이자 7,297미포함)</t>
  </si>
  <si>
    <t>잔액                 (이자 7,297 미포함)</t>
  </si>
  <si>
    <t>여비</t>
  </si>
  <si>
    <t>수용자건강 진단비</t>
  </si>
  <si>
    <t>공동캠프비</t>
  </si>
  <si>
    <t>사회심리재활사업비</t>
  </si>
  <si>
    <t>집행총액</t>
    <phoneticPr fontId="1" type="noConversion"/>
  </si>
  <si>
    <t>예산 과목</t>
    <phoneticPr fontId="1" type="noConversion"/>
  </si>
  <si>
    <t>1/4분기 집행액</t>
    <phoneticPr fontId="1" type="noConversion"/>
  </si>
  <si>
    <t>2/4분기 집행액</t>
    <phoneticPr fontId="1" type="noConversion"/>
  </si>
  <si>
    <t>3/4분기 집행액</t>
    <phoneticPr fontId="1" type="noConversion"/>
  </si>
  <si>
    <t>4/4분기 집행액</t>
    <phoneticPr fontId="1" type="noConversion"/>
  </si>
  <si>
    <t>총계</t>
    <phoneticPr fontId="1" type="noConversion"/>
  </si>
  <si>
    <t>소계</t>
    <phoneticPr fontId="1" type="noConversion"/>
  </si>
  <si>
    <t>특수직근무수당</t>
    <phoneticPr fontId="1" type="noConversion"/>
  </si>
  <si>
    <t>합계</t>
    <phoneticPr fontId="1" type="noConversion"/>
  </si>
  <si>
    <t>관리운영비</t>
    <phoneticPr fontId="1" type="noConversion"/>
  </si>
  <si>
    <t>운영비</t>
    <phoneticPr fontId="1" type="noConversion"/>
  </si>
  <si>
    <t>회의비</t>
    <phoneticPr fontId="1" type="noConversion"/>
  </si>
  <si>
    <t>연료비</t>
    <phoneticPr fontId="1" type="noConversion"/>
  </si>
  <si>
    <t>소계</t>
    <phoneticPr fontId="1" type="noConversion"/>
  </si>
  <si>
    <t>재산조성비</t>
    <phoneticPr fontId="1" type="noConversion"/>
  </si>
  <si>
    <t>합계</t>
    <phoneticPr fontId="1" type="noConversion"/>
  </si>
  <si>
    <t>급식비</t>
    <phoneticPr fontId="1" type="noConversion"/>
  </si>
  <si>
    <t>정신사회재활프로그램</t>
    <phoneticPr fontId="1" type="noConversion"/>
  </si>
  <si>
    <t>지역사회및연대</t>
    <phoneticPr fontId="1" type="noConversion"/>
  </si>
  <si>
    <t>홍보출판사업</t>
    <phoneticPr fontId="1" type="noConversion"/>
  </si>
  <si>
    <t>후원및서포터즈개발관리</t>
    <phoneticPr fontId="1" type="noConversion"/>
  </si>
  <si>
    <t>공동캠프</t>
    <phoneticPr fontId="1" type="noConversion"/>
  </si>
  <si>
    <t>잡수입</t>
    <phoneticPr fontId="1" type="noConversion"/>
  </si>
  <si>
    <t>예금이자수입</t>
    <phoneticPr fontId="1" type="noConversion"/>
  </si>
  <si>
    <t>2013년도 정신질환자 사회복귀시설 결산 내역 공고</t>
    <phoneticPr fontId="24" type="noConversion"/>
  </si>
  <si>
    <t>제 2014-  호</t>
    <phoneticPr fontId="24" type="noConversion"/>
  </si>
  <si>
    <r>
      <t xml:space="preserve"> 사회복지법인 재무·회계규칙 제19조 </t>
    </r>
    <r>
      <rPr>
        <b/>
        <sz val="14"/>
        <rFont val="굴림체"/>
        <family val="3"/>
        <charset val="129"/>
      </rPr>
      <t xml:space="preserve">규정에 의하여 붙임과 같이 </t>
    </r>
    <phoneticPr fontId="24" type="noConversion"/>
  </si>
  <si>
    <t xml:space="preserve"> 공고합니다</t>
    <phoneticPr fontId="24" type="noConversion"/>
  </si>
  <si>
    <t>종 류</t>
    <phoneticPr fontId="24" type="noConversion"/>
  </si>
  <si>
    <t>명    칭</t>
    <phoneticPr fontId="24" type="noConversion"/>
  </si>
  <si>
    <t>소  재  지</t>
    <phoneticPr fontId="24" type="noConversion"/>
  </si>
  <si>
    <t>대표자</t>
    <phoneticPr fontId="24" type="noConversion"/>
  </si>
  <si>
    <t>비 고</t>
    <phoneticPr fontId="24" type="noConversion"/>
  </si>
  <si>
    <t>공동생활가정</t>
    <phoneticPr fontId="1" type="noConversion"/>
  </si>
  <si>
    <t>2014년   3월    일</t>
    <phoneticPr fontId="24" type="noConversion"/>
  </si>
  <si>
    <t>수      원       시       장</t>
    <phoneticPr fontId="24" type="noConversion"/>
  </si>
  <si>
    <r>
      <t xml:space="preserve">   수원시 장안구 정신질환자 사회복귀시설의 2013년 결산내역을</t>
    </r>
    <r>
      <rPr>
        <b/>
        <sz val="14"/>
        <rFont val="HY헤드라인M"/>
        <family val="1"/>
        <charset val="129"/>
      </rPr>
      <t xml:space="preserve"> </t>
    </r>
    <phoneticPr fontId="24" type="noConversion"/>
  </si>
  <si>
    <t>주간재활시설</t>
    <phoneticPr fontId="24" type="noConversion"/>
  </si>
  <si>
    <t>마음샘 정신재활센터</t>
    <phoneticPr fontId="24" type="noConversion"/>
  </si>
  <si>
    <t>가로와세로</t>
    <phoneticPr fontId="24" type="noConversion"/>
  </si>
  <si>
    <t>아람터</t>
    <phoneticPr fontId="24" type="noConversion"/>
  </si>
  <si>
    <t>장안좋은집</t>
    <phoneticPr fontId="24" type="noConversion"/>
  </si>
  <si>
    <t>장안구 경수대로 754번길 96-17(연무동)</t>
    <phoneticPr fontId="24" type="noConversion"/>
  </si>
  <si>
    <t>장안구 광교산로 138번길 45, 13동 201호(연무동, 뉴골든타운)</t>
    <phoneticPr fontId="24" type="noConversion"/>
  </si>
  <si>
    <t>장안구 광교산로 138번길 47-1, 14동 201호(연무동, 뉴골든타운)</t>
    <phoneticPr fontId="24" type="noConversion"/>
  </si>
  <si>
    <t>장안구 경수대로 908번길 38-14(조원동)</t>
    <phoneticPr fontId="24" type="noConversion"/>
  </si>
  <si>
    <t>○ 사업비 잔액</t>
    <phoneticPr fontId="1" type="noConversion"/>
  </si>
  <si>
    <t>2013년도 마음샘사회복귀시설 보조금 연간결산</t>
    <phoneticPr fontId="1" type="noConversion"/>
  </si>
  <si>
    <t>2013년도 가로와세로 사회복귀시설 보조금 연간결산</t>
    <phoneticPr fontId="1" type="noConversion"/>
  </si>
  <si>
    <t>2013년도 아람터 사회복귀시설 보조금 연간결산</t>
    <phoneticPr fontId="1" type="noConversion"/>
  </si>
  <si>
    <t>2013년 장안좋은집 사회복귀시설 연간결산</t>
    <phoneticPr fontId="1" type="noConversion"/>
  </si>
  <si>
    <t>사업비
잔  액</t>
    <phoneticPr fontId="1" type="noConversion"/>
  </si>
  <si>
    <t>계</t>
    <phoneticPr fontId="1" type="noConversion"/>
  </si>
  <si>
    <t>금  액</t>
    <phoneticPr fontId="1" type="noConversion"/>
  </si>
  <si>
    <t>운 영 비</t>
    <phoneticPr fontId="1" type="noConversion"/>
  </si>
  <si>
    <t>특수근무</t>
    <phoneticPr fontId="1" type="noConversion"/>
  </si>
  <si>
    <t>이   자</t>
    <phoneticPr fontId="1" type="noConversion"/>
  </si>
  <si>
    <t>2013.이자</t>
    <phoneticPr fontId="1" type="noConversion"/>
  </si>
  <si>
    <t>1년 미만자 퇴직금운영수익</t>
    <phoneticPr fontId="1" type="noConversion"/>
  </si>
  <si>
    <t>장명찬</t>
    <phoneticPr fontId="1" type="noConversion"/>
  </si>
  <si>
    <t>이숙희</t>
    <phoneticPr fontId="1" type="noConversion"/>
  </si>
  <si>
    <t>박영아</t>
    <phoneticPr fontId="1" type="noConversion"/>
  </si>
  <si>
    <t>임지연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</si>
</sst>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 "/>
    <numFmt numFmtId="177" formatCode="#,##0_);[Red]\(#,##0\)"/>
    <numFmt numFmtId="178" formatCode="#,##0_);\(#,##0\)"/>
    <numFmt numFmtId="179" formatCode="#,##0;[Red]#,##0"/>
  </numFmts>
  <fonts count="3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8.5"/>
      <color rgb="FF000000"/>
      <name val="돋움"/>
      <family val="3"/>
      <charset val="129"/>
    </font>
    <font>
      <b/>
      <sz val="8.5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8.5"/>
      <color rgb="FF000000"/>
      <name val="돋움"/>
      <family val="3"/>
      <charset val="129"/>
    </font>
    <font>
      <sz val="8.5"/>
      <name val="맑은 고딕"/>
      <family val="3"/>
      <charset val="129"/>
      <scheme val="minor"/>
    </font>
    <font>
      <sz val="8.5"/>
      <name val="돋움"/>
      <family val="3"/>
      <charset val="129"/>
    </font>
    <font>
      <sz val="8.5"/>
      <color theme="1"/>
      <name val="맑은 고딕"/>
      <family val="3"/>
      <charset val="129"/>
      <scheme val="minor"/>
    </font>
    <font>
      <sz val="8.5"/>
      <color theme="1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sz val="8"/>
      <color theme="1"/>
      <name val="돋움"/>
      <family val="3"/>
      <charset val="129"/>
    </font>
    <font>
      <sz val="8.5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돋움"/>
      <family val="3"/>
      <charset val="129"/>
    </font>
    <font>
      <sz val="18"/>
      <name val="돋움"/>
      <family val="3"/>
      <charset val="129"/>
    </font>
    <font>
      <b/>
      <sz val="14"/>
      <name val="돋움"/>
      <family val="3"/>
      <charset val="129"/>
    </font>
    <font>
      <b/>
      <sz val="14"/>
      <name val="HY헤드라인M"/>
      <family val="1"/>
      <charset val="129"/>
    </font>
    <font>
      <b/>
      <sz val="14"/>
      <name val="굴림체"/>
      <family val="3"/>
      <charset val="129"/>
    </font>
    <font>
      <sz val="12"/>
      <name val="돋움"/>
      <family val="3"/>
      <charset val="129"/>
    </font>
    <font>
      <b/>
      <sz val="24"/>
      <name val="돋움"/>
      <family val="3"/>
      <charset val="129"/>
    </font>
    <font>
      <sz val="11"/>
      <color theme="1"/>
      <name val="굴림체"/>
      <family val="3"/>
      <charset val="129"/>
    </font>
    <font>
      <sz val="10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10"/>
      <color theme="1"/>
      <name val="굴림체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000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/>
      <right style="medium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61">
    <xf numFmtId="0" fontId="0" fillId="0" borderId="0" xfId="0">
      <alignment vertical="center"/>
    </xf>
    <xf numFmtId="3" fontId="9" fillId="0" borderId="13" xfId="0" applyNumberFormat="1" applyFont="1" applyBorder="1" applyAlignment="1">
      <alignment horizontal="right" vertical="center" wrapText="1"/>
    </xf>
    <xf numFmtId="0" fontId="9" fillId="0" borderId="17" xfId="0" applyFont="1" applyBorder="1" applyAlignment="1">
      <alignment horizontal="justify"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justify" vertical="center" wrapText="1"/>
    </xf>
    <xf numFmtId="0" fontId="6" fillId="0" borderId="0" xfId="1">
      <alignment vertical="center"/>
    </xf>
    <xf numFmtId="38" fontId="14" fillId="0" borderId="1" xfId="1" applyNumberFormat="1" applyFont="1" applyBorder="1" applyAlignment="1">
      <alignment horizontal="right" vertical="center" wrapText="1"/>
    </xf>
    <xf numFmtId="38" fontId="14" fillId="0" borderId="1" xfId="1" applyNumberFormat="1" applyFont="1" applyFill="1" applyBorder="1" applyAlignment="1">
      <alignment horizontal="right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4" fillId="0" borderId="1" xfId="1" applyFont="1" applyBorder="1" applyAlignment="1">
      <alignment horizontal="justify" vertical="center" wrapText="1"/>
    </xf>
    <xf numFmtId="3" fontId="14" fillId="0" borderId="1" xfId="1" applyNumberFormat="1" applyFont="1" applyBorder="1" applyAlignment="1">
      <alignment horizontal="right" vertical="center" wrapText="1"/>
    </xf>
    <xf numFmtId="3" fontId="14" fillId="5" borderId="1" xfId="1" applyNumberFormat="1" applyFont="1" applyFill="1" applyBorder="1" applyAlignment="1">
      <alignment horizontal="right" vertical="center" wrapText="1"/>
    </xf>
    <xf numFmtId="0" fontId="14" fillId="0" borderId="1" xfId="1" applyFont="1" applyBorder="1" applyAlignment="1">
      <alignment horizontal="left" vertical="center" wrapText="1"/>
    </xf>
    <xf numFmtId="38" fontId="14" fillId="0" borderId="1" xfId="1" applyNumberFormat="1" applyFont="1" applyBorder="1" applyAlignment="1">
      <alignment vertical="center" wrapText="1"/>
    </xf>
    <xf numFmtId="0" fontId="17" fillId="0" borderId="1" xfId="1" applyFont="1" applyBorder="1" applyAlignment="1">
      <alignment horizontal="left" vertical="center" wrapText="1"/>
    </xf>
    <xf numFmtId="0" fontId="14" fillId="0" borderId="1" xfId="1" applyFont="1" applyFill="1" applyBorder="1" applyAlignment="1">
      <alignment horizontal="justify" vertical="center" wrapText="1"/>
    </xf>
    <xf numFmtId="38" fontId="14" fillId="5" borderId="1" xfId="1" applyNumberFormat="1" applyFont="1" applyFill="1" applyBorder="1" applyAlignment="1">
      <alignment horizontal="right" vertical="center" wrapText="1"/>
    </xf>
    <xf numFmtId="38" fontId="14" fillId="4" borderId="1" xfId="1" applyNumberFormat="1" applyFont="1" applyFill="1" applyBorder="1" applyAlignment="1">
      <alignment horizontal="right" vertical="center" wrapText="1"/>
    </xf>
    <xf numFmtId="3" fontId="18" fillId="0" borderId="1" xfId="1" applyNumberFormat="1" applyFont="1" applyBorder="1">
      <alignment vertical="center"/>
    </xf>
    <xf numFmtId="38" fontId="17" fillId="0" borderId="1" xfId="1" applyNumberFormat="1" applyFont="1" applyBorder="1">
      <alignment vertical="center"/>
    </xf>
    <xf numFmtId="178" fontId="15" fillId="0" borderId="1" xfId="1" applyNumberFormat="1" applyFont="1" applyBorder="1">
      <alignment vertical="center"/>
    </xf>
    <xf numFmtId="178" fontId="16" fillId="5" borderId="1" xfId="1" applyNumberFormat="1" applyFont="1" applyFill="1" applyBorder="1" applyAlignment="1">
      <alignment horizontal="right" vertical="center" wrapText="1"/>
    </xf>
    <xf numFmtId="41" fontId="4" fillId="0" borderId="0" xfId="1" applyNumberFormat="1" applyFont="1">
      <alignment vertical="center"/>
    </xf>
    <xf numFmtId="41" fontId="15" fillId="0" borderId="1" xfId="1" applyNumberFormat="1" applyFont="1" applyBorder="1">
      <alignment vertical="center"/>
    </xf>
    <xf numFmtId="41" fontId="16" fillId="5" borderId="1" xfId="1" applyNumberFormat="1" applyFont="1" applyFill="1" applyBorder="1" applyAlignment="1">
      <alignment horizontal="right" vertical="center" wrapText="1"/>
    </xf>
    <xf numFmtId="178" fontId="16" fillId="0" borderId="1" xfId="1" applyNumberFormat="1" applyFont="1" applyBorder="1" applyAlignment="1">
      <alignment vertical="center" wrapText="1"/>
    </xf>
    <xf numFmtId="178" fontId="16" fillId="0" borderId="1" xfId="1" applyNumberFormat="1" applyFont="1" applyBorder="1" applyAlignment="1">
      <alignment horizontal="right" vertical="center" wrapText="1"/>
    </xf>
    <xf numFmtId="179" fontId="16" fillId="5" borderId="1" xfId="1" applyNumberFormat="1" applyFont="1" applyFill="1" applyBorder="1" applyAlignment="1">
      <alignment horizontal="right" vertical="center" wrapText="1"/>
    </xf>
    <xf numFmtId="176" fontId="16" fillId="0" borderId="1" xfId="1" applyNumberFormat="1" applyFont="1" applyBorder="1">
      <alignment vertical="center"/>
    </xf>
    <xf numFmtId="179" fontId="16" fillId="0" borderId="1" xfId="1" applyNumberFormat="1" applyFont="1" applyBorder="1">
      <alignment vertical="center"/>
    </xf>
    <xf numFmtId="179" fontId="19" fillId="6" borderId="0" xfId="1" applyNumberFormat="1" applyFont="1" applyFill="1">
      <alignment vertical="center"/>
    </xf>
    <xf numFmtId="176" fontId="19" fillId="6" borderId="1" xfId="1" applyNumberFormat="1" applyFont="1" applyFill="1" applyBorder="1">
      <alignment vertical="center"/>
    </xf>
    <xf numFmtId="41" fontId="8" fillId="6" borderId="1" xfId="1" applyNumberFormat="1" applyFont="1" applyFill="1" applyBorder="1" applyAlignment="1">
      <alignment horizontal="right" vertical="center" wrapText="1"/>
    </xf>
    <xf numFmtId="38" fontId="14" fillId="4" borderId="1" xfId="1" applyNumberFormat="1" applyFont="1" applyFill="1" applyBorder="1" applyAlignment="1">
      <alignment vertical="center" wrapText="1"/>
    </xf>
    <xf numFmtId="178" fontId="16" fillId="0" borderId="1" xfId="1" applyNumberFormat="1" applyFont="1" applyBorder="1" applyAlignment="1">
      <alignment vertical="center" wrapText="1"/>
    </xf>
    <xf numFmtId="0" fontId="14" fillId="5" borderId="1" xfId="1" applyFont="1" applyFill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 wrapText="1"/>
    </xf>
    <xf numFmtId="38" fontId="14" fillId="0" borderId="1" xfId="1" applyNumberFormat="1" applyFont="1" applyBorder="1" applyAlignment="1">
      <alignment horizontal="right" vertical="center" wrapText="1"/>
    </xf>
    <xf numFmtId="0" fontId="14" fillId="0" borderId="1" xfId="1" applyFont="1" applyBorder="1" applyAlignment="1">
      <alignment horizontal="justify" vertical="center" wrapText="1"/>
    </xf>
    <xf numFmtId="38" fontId="14" fillId="4" borderId="12" xfId="1" applyNumberFormat="1" applyFont="1" applyFill="1" applyBorder="1" applyAlignment="1">
      <alignment horizontal="right" vertical="center" wrapText="1"/>
    </xf>
    <xf numFmtId="38" fontId="14" fillId="4" borderId="22" xfId="1" applyNumberFormat="1" applyFont="1" applyFill="1" applyBorder="1" applyAlignment="1">
      <alignment horizontal="right" vertical="center" wrapText="1"/>
    </xf>
    <xf numFmtId="41" fontId="12" fillId="2" borderId="1" xfId="1" applyNumberFormat="1" applyFont="1" applyFill="1" applyBorder="1" applyAlignment="1">
      <alignment horizontal="center" vertical="center" wrapText="1"/>
    </xf>
    <xf numFmtId="0" fontId="7" fillId="0" borderId="0" xfId="1" applyFont="1" applyBorder="1" applyAlignment="1">
      <alignment horizontal="left" vertical="center"/>
    </xf>
    <xf numFmtId="0" fontId="11" fillId="2" borderId="1" xfId="1" applyFont="1" applyFill="1" applyBorder="1" applyAlignment="1">
      <alignment horizontal="center" vertical="center" wrapText="1"/>
    </xf>
    <xf numFmtId="0" fontId="13" fillId="3" borderId="1" xfId="1" applyFont="1" applyFill="1" applyBorder="1" applyAlignment="1">
      <alignment horizontal="center" vertical="center" wrapText="1"/>
    </xf>
    <xf numFmtId="0" fontId="14" fillId="0" borderId="12" xfId="1" applyFont="1" applyBorder="1" applyAlignment="1">
      <alignment horizontal="center" vertical="center" wrapText="1"/>
    </xf>
    <xf numFmtId="0" fontId="14" fillId="0" borderId="21" xfId="1" applyFont="1" applyBorder="1" applyAlignment="1">
      <alignment horizontal="center" vertical="center" wrapText="1"/>
    </xf>
    <xf numFmtId="0" fontId="14" fillId="0" borderId="22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20" xfId="0" applyFont="1" applyBorder="1" applyAlignment="1">
      <alignment horizontal="justify" vertical="center" wrapText="1"/>
    </xf>
    <xf numFmtId="0" fontId="14" fillId="0" borderId="16" xfId="0" applyFont="1" applyBorder="1" applyAlignment="1">
      <alignment horizontal="justify" vertical="center" wrapText="1"/>
    </xf>
    <xf numFmtId="3" fontId="14" fillId="0" borderId="17" xfId="0" applyNumberFormat="1" applyFont="1" applyBorder="1" applyAlignment="1">
      <alignment horizontal="right" vertical="center" wrapText="1"/>
    </xf>
    <xf numFmtId="3" fontId="14" fillId="0" borderId="13" xfId="0" applyNumberFormat="1" applyFont="1" applyBorder="1" applyAlignment="1">
      <alignment horizontal="right" vertical="center" wrapText="1"/>
    </xf>
    <xf numFmtId="3" fontId="14" fillId="0" borderId="15" xfId="0" applyNumberFormat="1" applyFont="1" applyBorder="1" applyAlignment="1">
      <alignment horizontal="right" vertical="center" wrapText="1"/>
    </xf>
    <xf numFmtId="0" fontId="14" fillId="0" borderId="38" xfId="0" applyFont="1" applyBorder="1" applyAlignment="1">
      <alignment horizontal="justify" vertical="center" wrapText="1"/>
    </xf>
    <xf numFmtId="3" fontId="14" fillId="0" borderId="39" xfId="0" applyNumberFormat="1" applyFont="1" applyBorder="1" applyAlignment="1">
      <alignment horizontal="right" vertical="center" wrapText="1"/>
    </xf>
    <xf numFmtId="3" fontId="14" fillId="0" borderId="18" xfId="0" applyNumberFormat="1" applyFont="1" applyBorder="1" applyAlignment="1">
      <alignment horizontal="right" vertical="center" wrapText="1"/>
    </xf>
    <xf numFmtId="3" fontId="14" fillId="0" borderId="40" xfId="0" applyNumberFormat="1" applyFont="1" applyBorder="1" applyAlignment="1">
      <alignment horizontal="right" vertical="center" wrapText="1"/>
    </xf>
    <xf numFmtId="0" fontId="14" fillId="5" borderId="15" xfId="0" applyFont="1" applyFill="1" applyBorder="1" applyAlignment="1">
      <alignment horizontal="center" vertical="center" wrapText="1"/>
    </xf>
    <xf numFmtId="0" fontId="14" fillId="5" borderId="16" xfId="0" applyFont="1" applyFill="1" applyBorder="1" applyAlignment="1">
      <alignment horizontal="center" vertical="center" wrapText="1"/>
    </xf>
    <xf numFmtId="3" fontId="14" fillId="5" borderId="17" xfId="0" applyNumberFormat="1" applyFont="1" applyFill="1" applyBorder="1" applyAlignment="1">
      <alignment horizontal="right" vertical="center" wrapText="1"/>
    </xf>
    <xf numFmtId="3" fontId="14" fillId="5" borderId="13" xfId="0" applyNumberFormat="1" applyFont="1" applyFill="1" applyBorder="1" applyAlignment="1">
      <alignment horizontal="right" vertical="center" wrapText="1"/>
    </xf>
    <xf numFmtId="3" fontId="14" fillId="5" borderId="15" xfId="0" applyNumberFormat="1" applyFont="1" applyFill="1" applyBorder="1" applyAlignment="1">
      <alignment horizontal="right" vertical="center" wrapText="1"/>
    </xf>
    <xf numFmtId="0" fontId="14" fillId="0" borderId="42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justify" vertical="center" wrapText="1"/>
    </xf>
    <xf numFmtId="38" fontId="14" fillId="0" borderId="39" xfId="0" applyNumberFormat="1" applyFont="1" applyBorder="1" applyAlignment="1">
      <alignment horizontal="right" vertical="center" wrapText="1"/>
    </xf>
    <xf numFmtId="38" fontId="14" fillId="0" borderId="38" xfId="0" applyNumberFormat="1" applyFont="1" applyBorder="1" applyAlignment="1">
      <alignment horizontal="right" vertical="center" wrapText="1"/>
    </xf>
    <xf numFmtId="0" fontId="14" fillId="0" borderId="15" xfId="0" applyFont="1" applyBorder="1" applyAlignment="1">
      <alignment horizontal="justify" vertical="center" wrapText="1"/>
    </xf>
    <xf numFmtId="0" fontId="22" fillId="0" borderId="42" xfId="0" applyFont="1" applyBorder="1" applyAlignment="1">
      <alignment horizontal="left" vertical="center" wrapText="1"/>
    </xf>
    <xf numFmtId="38" fontId="14" fillId="5" borderId="17" xfId="0" applyNumberFormat="1" applyFont="1" applyFill="1" applyBorder="1" applyAlignment="1">
      <alignment horizontal="right" vertical="center" wrapText="1"/>
    </xf>
    <xf numFmtId="38" fontId="14" fillId="5" borderId="16" xfId="0" applyNumberFormat="1" applyFont="1" applyFill="1" applyBorder="1" applyAlignment="1">
      <alignment horizontal="right" vertical="center" wrapText="1"/>
    </xf>
    <xf numFmtId="38" fontId="14" fillId="0" borderId="42" xfId="0" applyNumberFormat="1" applyFont="1" applyBorder="1" applyAlignment="1">
      <alignment horizontal="right" vertical="center" wrapText="1"/>
    </xf>
    <xf numFmtId="38" fontId="14" fillId="0" borderId="0" xfId="0" applyNumberFormat="1" applyFont="1" applyBorder="1" applyAlignment="1">
      <alignment horizontal="right" vertical="center" wrapText="1"/>
    </xf>
    <xf numFmtId="0" fontId="14" fillId="0" borderId="18" xfId="0" applyFont="1" applyBorder="1" applyAlignment="1">
      <alignment horizontal="justify" vertical="center" wrapText="1"/>
    </xf>
    <xf numFmtId="0" fontId="14" fillId="0" borderId="40" xfId="0" applyFont="1" applyBorder="1" applyAlignment="1">
      <alignment horizontal="justify" vertical="center" wrapText="1"/>
    </xf>
    <xf numFmtId="38" fontId="14" fillId="0" borderId="39" xfId="0" applyNumberFormat="1" applyFont="1" applyBorder="1" applyAlignment="1">
      <alignment horizontal="right" vertical="center"/>
    </xf>
    <xf numFmtId="38" fontId="14" fillId="0" borderId="18" xfId="0" applyNumberFormat="1" applyFont="1" applyBorder="1" applyAlignment="1">
      <alignment horizontal="right" vertical="center"/>
    </xf>
    <xf numFmtId="38" fontId="14" fillId="0" borderId="40" xfId="0" applyNumberFormat="1" applyFont="1" applyBorder="1" applyAlignment="1">
      <alignment horizontal="right" vertical="center"/>
    </xf>
    <xf numFmtId="0" fontId="0" fillId="0" borderId="20" xfId="0" applyBorder="1" applyAlignment="1">
      <alignment horizontal="justify" vertical="center" wrapText="1"/>
    </xf>
    <xf numFmtId="38" fontId="14" fillId="0" borderId="17" xfId="0" applyNumberFormat="1" applyFont="1" applyBorder="1" applyAlignment="1">
      <alignment horizontal="right" vertical="center"/>
    </xf>
    <xf numFmtId="38" fontId="14" fillId="0" borderId="13" xfId="0" applyNumberFormat="1" applyFont="1" applyBorder="1" applyAlignment="1">
      <alignment horizontal="right" vertical="center"/>
    </xf>
    <xf numFmtId="38" fontId="14" fillId="0" borderId="15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justify" vertical="center" wrapText="1"/>
    </xf>
    <xf numFmtId="38" fontId="14" fillId="5" borderId="13" xfId="0" applyNumberFormat="1" applyFont="1" applyFill="1" applyBorder="1" applyAlignment="1">
      <alignment horizontal="right" vertical="center" wrapText="1"/>
    </xf>
    <xf numFmtId="38" fontId="14" fillId="5" borderId="15" xfId="0" applyNumberFormat="1" applyFont="1" applyFill="1" applyBorder="1" applyAlignment="1">
      <alignment horizontal="right" vertical="center" wrapText="1"/>
    </xf>
    <xf numFmtId="0" fontId="14" fillId="0" borderId="17" xfId="0" applyFont="1" applyBorder="1" applyAlignment="1">
      <alignment horizontal="justify" vertical="center" wrapText="1"/>
    </xf>
    <xf numFmtId="38" fontId="14" fillId="0" borderId="17" xfId="0" applyNumberFormat="1" applyFont="1" applyBorder="1" applyAlignment="1">
      <alignment horizontal="right" vertical="center" wrapText="1"/>
    </xf>
    <xf numFmtId="38" fontId="14" fillId="5" borderId="14" xfId="0" applyNumberFormat="1" applyFont="1" applyFill="1" applyBorder="1" applyAlignment="1">
      <alignment horizontal="right" vertical="center" wrapText="1"/>
    </xf>
    <xf numFmtId="0" fontId="14" fillId="0" borderId="13" xfId="0" applyFont="1" applyBorder="1" applyAlignment="1">
      <alignment horizontal="left" vertical="center" wrapText="1"/>
    </xf>
    <xf numFmtId="0" fontId="14" fillId="0" borderId="15" xfId="0" applyFont="1" applyBorder="1" applyAlignment="1">
      <alignment horizontal="left" vertical="center" wrapText="1"/>
    </xf>
    <xf numFmtId="38" fontId="14" fillId="0" borderId="13" xfId="0" applyNumberFormat="1" applyFont="1" applyBorder="1" applyAlignment="1">
      <alignment horizontal="right" vertical="center" wrapText="1"/>
    </xf>
    <xf numFmtId="38" fontId="14" fillId="0" borderId="15" xfId="0" applyNumberFormat="1" applyFont="1" applyBorder="1" applyAlignment="1">
      <alignment horizontal="right" vertical="center" wrapText="1"/>
    </xf>
    <xf numFmtId="0" fontId="6" fillId="0" borderId="0" xfId="0" applyFont="1">
      <alignment vertical="center"/>
    </xf>
    <xf numFmtId="0" fontId="10" fillId="0" borderId="33" xfId="0" applyFont="1" applyFill="1" applyBorder="1" applyAlignment="1">
      <alignment horizontal="center" vertical="center" wrapText="1"/>
    </xf>
    <xf numFmtId="0" fontId="10" fillId="0" borderId="34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0" borderId="47" xfId="0" applyFont="1" applyFill="1" applyBorder="1" applyAlignment="1">
      <alignment horizontal="center" vertical="center" wrapText="1"/>
    </xf>
    <xf numFmtId="0" fontId="10" fillId="0" borderId="44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10" fillId="0" borderId="49" xfId="0" applyFont="1" applyFill="1" applyBorder="1" applyAlignment="1">
      <alignment horizontal="center" vertical="center" wrapText="1"/>
    </xf>
    <xf numFmtId="0" fontId="10" fillId="2" borderId="50" xfId="0" applyFont="1" applyFill="1" applyBorder="1" applyAlignment="1">
      <alignment horizontal="center" vertical="center" wrapText="1"/>
    </xf>
    <xf numFmtId="0" fontId="10" fillId="2" borderId="51" xfId="0" applyFont="1" applyFill="1" applyBorder="1" applyAlignment="1">
      <alignment horizontal="center" vertical="center" wrapText="1"/>
    </xf>
    <xf numFmtId="0" fontId="10" fillId="2" borderId="52" xfId="0" applyFont="1" applyFill="1" applyBorder="1" applyAlignment="1">
      <alignment horizontal="center" vertical="center" wrapText="1"/>
    </xf>
    <xf numFmtId="3" fontId="10" fillId="2" borderId="52" xfId="0" applyNumberFormat="1" applyFont="1" applyFill="1" applyBorder="1" applyAlignment="1">
      <alignment horizontal="right" vertical="center" wrapText="1"/>
    </xf>
    <xf numFmtId="3" fontId="10" fillId="2" borderId="53" xfId="0" applyNumberFormat="1" applyFont="1" applyFill="1" applyBorder="1" applyAlignment="1">
      <alignment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54" xfId="0" applyFont="1" applyBorder="1" applyAlignment="1">
      <alignment horizontal="center" vertical="center" wrapText="1"/>
    </xf>
    <xf numFmtId="3" fontId="9" fillId="4" borderId="19" xfId="0" applyNumberFormat="1" applyFont="1" applyFill="1" applyBorder="1" applyAlignment="1">
      <alignment horizontal="right" vertical="center" wrapText="1"/>
    </xf>
    <xf numFmtId="3" fontId="9" fillId="0" borderId="19" xfId="0" applyNumberFormat="1" applyFont="1" applyBorder="1" applyAlignment="1">
      <alignment horizontal="right" vertical="center" wrapText="1"/>
    </xf>
    <xf numFmtId="38" fontId="9" fillId="0" borderId="55" xfId="0" applyNumberFormat="1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 wrapText="1"/>
    </xf>
    <xf numFmtId="3" fontId="9" fillId="4" borderId="13" xfId="0" applyNumberFormat="1" applyFont="1" applyFill="1" applyBorder="1" applyAlignment="1">
      <alignment horizontal="right" vertical="center" wrapText="1"/>
    </xf>
    <xf numFmtId="38" fontId="9" fillId="0" borderId="49" xfId="0" applyNumberFormat="1" applyFont="1" applyBorder="1" applyAlignment="1">
      <alignment vertical="center" wrapText="1"/>
    </xf>
    <xf numFmtId="0" fontId="9" fillId="2" borderId="17" xfId="0" applyFont="1" applyFill="1" applyBorder="1" applyAlignment="1">
      <alignment horizontal="justify" vertical="center" wrapText="1"/>
    </xf>
    <xf numFmtId="3" fontId="9" fillId="2" borderId="13" xfId="0" applyNumberFormat="1" applyFont="1" applyFill="1" applyBorder="1" applyAlignment="1">
      <alignment horizontal="right" vertical="center" wrapText="1"/>
    </xf>
    <xf numFmtId="38" fontId="9" fillId="0" borderId="56" xfId="0" applyNumberFormat="1" applyFont="1" applyBorder="1" applyAlignment="1">
      <alignment vertical="center" wrapText="1"/>
    </xf>
    <xf numFmtId="0" fontId="9" fillId="8" borderId="39" xfId="0" applyFont="1" applyFill="1" applyBorder="1" applyAlignment="1">
      <alignment horizontal="center" vertical="center" wrapText="1"/>
    </xf>
    <xf numFmtId="3" fontId="9" fillId="8" borderId="13" xfId="0" applyNumberFormat="1" applyFont="1" applyFill="1" applyBorder="1" applyAlignment="1">
      <alignment horizontal="right" vertical="center" wrapText="1"/>
    </xf>
    <xf numFmtId="38" fontId="9" fillId="9" borderId="49" xfId="0" applyNumberFormat="1" applyFont="1" applyFill="1" applyBorder="1" applyAlignment="1">
      <alignment vertical="center" wrapText="1"/>
    </xf>
    <xf numFmtId="0" fontId="9" fillId="0" borderId="39" xfId="0" applyFont="1" applyBorder="1" applyAlignment="1">
      <alignment horizontal="justify" vertical="center" wrapText="1"/>
    </xf>
    <xf numFmtId="3" fontId="9" fillId="0" borderId="18" xfId="0" applyNumberFormat="1" applyFont="1" applyBorder="1" applyAlignment="1">
      <alignment horizontal="right" vertical="center" wrapText="1"/>
    </xf>
    <xf numFmtId="38" fontId="9" fillId="0" borderId="57" xfId="0" applyNumberFormat="1" applyFont="1" applyBorder="1" applyAlignment="1">
      <alignment vertical="center" wrapText="1"/>
    </xf>
    <xf numFmtId="0" fontId="9" fillId="0" borderId="19" xfId="0" applyFont="1" applyBorder="1" applyAlignment="1">
      <alignment horizontal="center" vertical="center" wrapText="1"/>
    </xf>
    <xf numFmtId="38" fontId="9" fillId="9" borderId="57" xfId="0" applyNumberFormat="1" applyFont="1" applyFill="1" applyBorder="1" applyAlignment="1">
      <alignment vertical="center" wrapText="1"/>
    </xf>
    <xf numFmtId="0" fontId="9" fillId="0" borderId="41" xfId="0" applyFont="1" applyBorder="1" applyAlignment="1">
      <alignment horizontal="center" vertical="center" wrapText="1"/>
    </xf>
    <xf numFmtId="0" fontId="10" fillId="8" borderId="15" xfId="0" applyFont="1" applyFill="1" applyBorder="1" applyAlignment="1">
      <alignment horizontal="center" vertical="center" wrapText="1"/>
    </xf>
    <xf numFmtId="0" fontId="10" fillId="8" borderId="17" xfId="0" applyFont="1" applyFill="1" applyBorder="1" applyAlignment="1">
      <alignment horizontal="center" vertical="center" wrapText="1"/>
    </xf>
    <xf numFmtId="3" fontId="10" fillId="8" borderId="13" xfId="0" applyNumberFormat="1" applyFont="1" applyFill="1" applyBorder="1" applyAlignment="1">
      <alignment horizontal="right" vertical="center" wrapText="1"/>
    </xf>
    <xf numFmtId="3" fontId="10" fillId="8" borderId="58" xfId="0" applyNumberFormat="1" applyFont="1" applyFill="1" applyBorder="1" applyAlignment="1">
      <alignment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justify" vertical="center" wrapText="1"/>
    </xf>
    <xf numFmtId="38" fontId="9" fillId="0" borderId="18" xfId="0" applyNumberFormat="1" applyFont="1" applyBorder="1" applyAlignment="1">
      <alignment horizontal="center" vertical="center" wrapText="1"/>
    </xf>
    <xf numFmtId="38" fontId="9" fillId="0" borderId="39" xfId="0" applyNumberFormat="1" applyFont="1" applyBorder="1" applyAlignment="1">
      <alignment horizontal="right" vertical="center" wrapText="1"/>
    </xf>
    <xf numFmtId="38" fontId="9" fillId="0" borderId="57" xfId="0" applyNumberFormat="1" applyFont="1" applyBorder="1" applyAlignment="1">
      <alignment horizontal="center" vertical="center" wrapText="1"/>
    </xf>
    <xf numFmtId="0" fontId="9" fillId="0" borderId="38" xfId="0" applyFont="1" applyBorder="1" applyAlignment="1">
      <alignment horizontal="justify" vertical="center" wrapText="1"/>
    </xf>
    <xf numFmtId="38" fontId="9" fillId="0" borderId="20" xfId="0" applyNumberFormat="1" applyFont="1" applyBorder="1" applyAlignment="1">
      <alignment horizontal="center" vertical="center" wrapText="1"/>
    </xf>
    <xf numFmtId="38" fontId="9" fillId="0" borderId="49" xfId="0" applyNumberFormat="1" applyFont="1" applyBorder="1" applyAlignment="1">
      <alignment horizontal="center" vertical="center" wrapText="1"/>
    </xf>
    <xf numFmtId="0" fontId="9" fillId="0" borderId="16" xfId="0" applyFont="1" applyBorder="1" applyAlignment="1">
      <alignment horizontal="justify" vertical="center" wrapText="1"/>
    </xf>
    <xf numFmtId="38" fontId="9" fillId="8" borderId="13" xfId="0" applyNumberFormat="1" applyFont="1" applyFill="1" applyBorder="1" applyAlignment="1">
      <alignment vertical="center" wrapText="1"/>
    </xf>
    <xf numFmtId="38" fontId="9" fillId="8" borderId="17" xfId="0" applyNumberFormat="1" applyFont="1" applyFill="1" applyBorder="1" applyAlignment="1">
      <alignment horizontal="right" vertical="center" wrapText="1"/>
    </xf>
    <xf numFmtId="0" fontId="9" fillId="0" borderId="18" xfId="0" applyFont="1" applyBorder="1" applyAlignment="1">
      <alignment horizontal="left" vertical="center" wrapText="1"/>
    </xf>
    <xf numFmtId="38" fontId="9" fillId="0" borderId="13" xfId="0" applyNumberFormat="1" applyFont="1" applyBorder="1" applyAlignment="1">
      <alignment horizontal="center" vertical="center" wrapText="1"/>
    </xf>
    <xf numFmtId="38" fontId="9" fillId="0" borderId="42" xfId="0" applyNumberFormat="1" applyFont="1" applyBorder="1" applyAlignment="1">
      <alignment horizontal="right" vertical="center" wrapText="1"/>
    </xf>
    <xf numFmtId="0" fontId="9" fillId="0" borderId="20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left" vertical="center" wrapText="1"/>
    </xf>
    <xf numFmtId="38" fontId="9" fillId="8" borderId="19" xfId="0" applyNumberFormat="1" applyFont="1" applyFill="1" applyBorder="1" applyAlignment="1">
      <alignment vertical="center" wrapText="1"/>
    </xf>
    <xf numFmtId="38" fontId="9" fillId="8" borderId="39" xfId="0" applyNumberFormat="1" applyFont="1" applyFill="1" applyBorder="1" applyAlignment="1">
      <alignment horizontal="right" vertical="center" wrapText="1"/>
    </xf>
    <xf numFmtId="38" fontId="9" fillId="0" borderId="56" xfId="0" applyNumberFormat="1" applyFont="1" applyBorder="1" applyAlignment="1">
      <alignment horizontal="center" vertical="center" wrapText="1"/>
    </xf>
    <xf numFmtId="38" fontId="10" fillId="8" borderId="13" xfId="0" applyNumberFormat="1" applyFont="1" applyFill="1" applyBorder="1" applyAlignment="1">
      <alignment horizontal="right" vertical="center" wrapText="1"/>
    </xf>
    <xf numFmtId="38" fontId="10" fillId="8" borderId="17" xfId="0" applyNumberFormat="1" applyFont="1" applyFill="1" applyBorder="1" applyAlignment="1">
      <alignment horizontal="right" vertical="center" wrapText="1"/>
    </xf>
    <xf numFmtId="38" fontId="10" fillId="8" borderId="59" xfId="0" applyNumberFormat="1" applyFont="1" applyFill="1" applyBorder="1" applyAlignment="1">
      <alignment vertical="center" wrapText="1"/>
    </xf>
    <xf numFmtId="0" fontId="9" fillId="0" borderId="17" xfId="0" applyFont="1" applyFill="1" applyBorder="1" applyAlignment="1">
      <alignment horizontal="left" vertical="center" wrapText="1"/>
    </xf>
    <xf numFmtId="38" fontId="9" fillId="4" borderId="18" xfId="0" applyNumberFormat="1" applyFont="1" applyFill="1" applyBorder="1" applyAlignment="1">
      <alignment horizontal="right" vertical="center" wrapText="1"/>
    </xf>
    <xf numFmtId="38" fontId="9" fillId="0" borderId="39" xfId="0" applyNumberFormat="1" applyFont="1" applyFill="1" applyBorder="1" applyAlignment="1">
      <alignment horizontal="right" vertical="center" wrapText="1"/>
    </xf>
    <xf numFmtId="38" fontId="9" fillId="0" borderId="57" xfId="0" applyNumberFormat="1" applyFont="1" applyFill="1" applyBorder="1" applyAlignment="1">
      <alignment vertical="center" wrapText="1"/>
    </xf>
    <xf numFmtId="38" fontId="9" fillId="4" borderId="20" xfId="0" applyNumberFormat="1" applyFont="1" applyFill="1" applyBorder="1" applyAlignment="1">
      <alignment horizontal="right" vertical="center" wrapText="1"/>
    </xf>
    <xf numFmtId="38" fontId="9" fillId="0" borderId="18" xfId="0" applyNumberFormat="1" applyFont="1" applyBorder="1" applyAlignment="1">
      <alignment horizontal="right" vertical="center" wrapText="1"/>
    </xf>
    <xf numFmtId="38" fontId="9" fillId="0" borderId="49" xfId="0" applyNumberFormat="1" applyFont="1" applyFill="1" applyBorder="1" applyAlignment="1">
      <alignment vertical="center" wrapText="1"/>
    </xf>
    <xf numFmtId="38" fontId="9" fillId="4" borderId="19" xfId="0" applyNumberFormat="1" applyFont="1" applyFill="1" applyBorder="1" applyAlignment="1">
      <alignment horizontal="right" vertical="center" wrapText="1"/>
    </xf>
    <xf numFmtId="38" fontId="9" fillId="0" borderId="56" xfId="0" applyNumberFormat="1" applyFont="1" applyFill="1" applyBorder="1" applyAlignment="1">
      <alignment vertical="center" wrapText="1"/>
    </xf>
    <xf numFmtId="38" fontId="9" fillId="8" borderId="60" xfId="0" applyNumberFormat="1" applyFont="1" applyFill="1" applyBorder="1" applyAlignment="1">
      <alignment vertical="center" wrapText="1"/>
    </xf>
    <xf numFmtId="0" fontId="9" fillId="0" borderId="39" xfId="0" applyFont="1" applyFill="1" applyBorder="1" applyAlignment="1">
      <alignment horizontal="left" vertical="center" wrapText="1"/>
    </xf>
    <xf numFmtId="38" fontId="9" fillId="0" borderId="13" xfId="0" applyNumberFormat="1" applyFont="1" applyFill="1" applyBorder="1" applyAlignment="1">
      <alignment vertical="center" wrapText="1"/>
    </xf>
    <xf numFmtId="38" fontId="9" fillId="0" borderId="17" xfId="0" applyNumberFormat="1" applyFont="1" applyFill="1" applyBorder="1" applyAlignment="1">
      <alignment horizontal="right" vertical="center" wrapText="1"/>
    </xf>
    <xf numFmtId="38" fontId="9" fillId="0" borderId="60" xfId="0" applyNumberFormat="1" applyFont="1" applyFill="1" applyBorder="1" applyAlignment="1">
      <alignment vertical="center" wrapText="1"/>
    </xf>
    <xf numFmtId="38" fontId="3" fillId="0" borderId="0" xfId="0" applyNumberFormat="1" applyFont="1">
      <alignment vertical="center"/>
    </xf>
    <xf numFmtId="0" fontId="3" fillId="0" borderId="0" xfId="0" applyFont="1">
      <alignment vertical="center"/>
    </xf>
    <xf numFmtId="38" fontId="9" fillId="0" borderId="13" xfId="0" applyNumberFormat="1" applyFont="1" applyBorder="1" applyAlignment="1">
      <alignment horizontal="right" vertical="center" wrapText="1"/>
    </xf>
    <xf numFmtId="38" fontId="9" fillId="0" borderId="13" xfId="0" applyNumberFormat="1" applyFont="1" applyFill="1" applyBorder="1" applyAlignment="1">
      <alignment horizontal="right" vertical="center" wrapText="1"/>
    </xf>
    <xf numFmtId="38" fontId="9" fillId="0" borderId="58" xfId="0" applyNumberFormat="1" applyFont="1" applyBorder="1" applyAlignment="1">
      <alignment vertical="center" wrapText="1"/>
    </xf>
    <xf numFmtId="0" fontId="9" fillId="0" borderId="39" xfId="0" applyFont="1" applyBorder="1" applyAlignment="1">
      <alignment horizontal="left" vertical="center" wrapText="1"/>
    </xf>
    <xf numFmtId="0" fontId="9" fillId="0" borderId="35" xfId="0" applyFont="1" applyBorder="1" applyAlignment="1">
      <alignment horizontal="center" vertical="center" wrapText="1"/>
    </xf>
    <xf numFmtId="0" fontId="10" fillId="8" borderId="32" xfId="0" applyFont="1" applyFill="1" applyBorder="1" applyAlignment="1">
      <alignment horizontal="center" vertical="center" wrapText="1"/>
    </xf>
    <xf numFmtId="0" fontId="10" fillId="8" borderId="30" xfId="0" applyFont="1" applyFill="1" applyBorder="1" applyAlignment="1">
      <alignment horizontal="center" vertical="center" wrapText="1"/>
    </xf>
    <xf numFmtId="38" fontId="10" fillId="8" borderId="31" xfId="0" applyNumberFormat="1" applyFont="1" applyFill="1" applyBorder="1" applyAlignment="1">
      <alignment horizontal="right" vertical="center" wrapText="1"/>
    </xf>
    <xf numFmtId="38" fontId="10" fillId="2" borderId="45" xfId="0" applyNumberFormat="1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9" fillId="0" borderId="1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left" vertical="center"/>
    </xf>
    <xf numFmtId="0" fontId="29" fillId="0" borderId="6" xfId="0" applyFont="1" applyBorder="1" applyAlignment="1">
      <alignment horizontal="left" vertical="center"/>
    </xf>
    <xf numFmtId="0" fontId="30" fillId="0" borderId="0" xfId="0" applyFont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7" fillId="0" borderId="29" xfId="0" applyFont="1" applyBorder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2" fillId="0" borderId="1" xfId="0" applyFont="1" applyFill="1" applyBorder="1" applyAlignment="1">
      <alignment horizontal="center" vertical="center" wrapText="1"/>
    </xf>
    <xf numFmtId="177" fontId="31" fillId="0" borderId="1" xfId="0" applyNumberFormat="1" applyFont="1" applyBorder="1">
      <alignment vertical="center"/>
    </xf>
    <xf numFmtId="0" fontId="33" fillId="0" borderId="1" xfId="0" applyFont="1" applyFill="1" applyBorder="1" applyAlignment="1">
      <alignment horizontal="center" vertical="center" wrapText="1"/>
    </xf>
    <xf numFmtId="3" fontId="14" fillId="4" borderId="1" xfId="0" applyNumberFormat="1" applyFont="1" applyFill="1" applyBorder="1" applyAlignment="1">
      <alignment horizontal="right" vertical="center" wrapText="1"/>
    </xf>
    <xf numFmtId="3" fontId="14" fillId="5" borderId="1" xfId="0" applyNumberFormat="1" applyFont="1" applyFill="1" applyBorder="1" applyAlignment="1">
      <alignment horizontal="right" vertical="center" wrapText="1"/>
    </xf>
    <xf numFmtId="38" fontId="14" fillId="7" borderId="1" xfId="0" applyNumberFormat="1" applyFont="1" applyFill="1" applyBorder="1" applyAlignment="1">
      <alignment horizontal="right" vertical="center"/>
    </xf>
    <xf numFmtId="38" fontId="14" fillId="5" borderId="1" xfId="0" applyNumberFormat="1" applyFont="1" applyFill="1" applyBorder="1" applyAlignment="1">
      <alignment horizontal="right" vertical="center" wrapText="1"/>
    </xf>
    <xf numFmtId="38" fontId="14" fillId="4" borderId="1" xfId="0" applyNumberFormat="1" applyFont="1" applyFill="1" applyBorder="1" applyAlignment="1">
      <alignment horizontal="right" vertical="center" wrapText="1"/>
    </xf>
    <xf numFmtId="38" fontId="14" fillId="0" borderId="1" xfId="0" applyNumberFormat="1" applyFont="1" applyBorder="1" applyAlignment="1">
      <alignment horizontal="right" vertical="center" wrapText="1"/>
    </xf>
    <xf numFmtId="0" fontId="11" fillId="2" borderId="63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64" xfId="0" applyFont="1" applyFill="1" applyBorder="1" applyAlignment="1">
      <alignment horizontal="center" vertical="center" wrapText="1"/>
    </xf>
    <xf numFmtId="0" fontId="11" fillId="2" borderId="65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66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4" fillId="3" borderId="67" xfId="0" applyFont="1" applyFill="1" applyBorder="1" applyAlignment="1">
      <alignment horizontal="center" vertical="center" wrapText="1"/>
    </xf>
    <xf numFmtId="0" fontId="14" fillId="3" borderId="68" xfId="0" applyFont="1" applyFill="1" applyBorder="1" applyAlignment="1">
      <alignment horizontal="center" vertical="center" wrapText="1"/>
    </xf>
    <xf numFmtId="3" fontId="20" fillId="3" borderId="61" xfId="0" applyNumberFormat="1" applyFont="1" applyFill="1" applyBorder="1" applyAlignment="1">
      <alignment horizontal="right" vertical="center" wrapText="1"/>
    </xf>
    <xf numFmtId="3" fontId="20" fillId="3" borderId="69" xfId="0" applyNumberFormat="1" applyFont="1" applyFill="1" applyBorder="1" applyAlignment="1">
      <alignment horizontal="right" vertical="center" wrapText="1"/>
    </xf>
    <xf numFmtId="3" fontId="20" fillId="3" borderId="68" xfId="0" applyNumberFormat="1" applyFont="1" applyFill="1" applyBorder="1" applyAlignment="1">
      <alignment horizontal="right" vertical="center" wrapText="1"/>
    </xf>
    <xf numFmtId="3" fontId="20" fillId="3" borderId="62" xfId="0" applyNumberFormat="1" applyFont="1" applyFill="1" applyBorder="1" applyAlignment="1">
      <alignment horizontal="right" vertical="center" wrapText="1"/>
    </xf>
    <xf numFmtId="0" fontId="14" fillId="0" borderId="6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justify" vertical="center" wrapText="1"/>
    </xf>
    <xf numFmtId="0" fontId="14" fillId="0" borderId="70" xfId="0" applyFont="1" applyBorder="1" applyAlignment="1">
      <alignment horizontal="justify" vertical="center" wrapText="1"/>
    </xf>
    <xf numFmtId="3" fontId="14" fillId="4" borderId="2" xfId="0" applyNumberFormat="1" applyFont="1" applyFill="1" applyBorder="1" applyAlignment="1">
      <alignment horizontal="right" vertical="center" wrapText="1"/>
    </xf>
    <xf numFmtId="3" fontId="14" fillId="4" borderId="71" xfId="0" applyNumberFormat="1" applyFont="1" applyFill="1" applyBorder="1" applyAlignment="1">
      <alignment horizontal="right" vertical="center" wrapText="1"/>
    </xf>
    <xf numFmtId="3" fontId="14" fillId="4" borderId="72" xfId="0" applyNumberFormat="1" applyFont="1" applyFill="1" applyBorder="1" applyAlignment="1">
      <alignment horizontal="right" vertical="center" wrapText="1"/>
    </xf>
    <xf numFmtId="3" fontId="14" fillId="4" borderId="73" xfId="0" applyNumberFormat="1" applyFont="1" applyFill="1" applyBorder="1" applyAlignment="1">
      <alignment horizontal="right" vertical="center" wrapText="1"/>
    </xf>
    <xf numFmtId="38" fontId="14" fillId="0" borderId="3" xfId="0" applyNumberFormat="1" applyFont="1" applyBorder="1" applyAlignment="1">
      <alignment horizontal="right" vertical="center" wrapText="1"/>
    </xf>
    <xf numFmtId="0" fontId="14" fillId="0" borderId="74" xfId="0" applyFont="1" applyBorder="1" applyAlignment="1">
      <alignment horizontal="center" vertical="center" wrapText="1"/>
    </xf>
    <xf numFmtId="38" fontId="14" fillId="0" borderId="4" xfId="0" applyNumberFormat="1" applyFont="1" applyBorder="1" applyAlignment="1">
      <alignment horizontal="right" vertical="center" wrapText="1"/>
    </xf>
    <xf numFmtId="3" fontId="21" fillId="0" borderId="4" xfId="0" applyNumberFormat="1" applyFont="1" applyBorder="1">
      <alignment vertical="center"/>
    </xf>
    <xf numFmtId="0" fontId="14" fillId="0" borderId="75" xfId="0" applyFont="1" applyBorder="1" applyAlignment="1">
      <alignment horizontal="center" vertical="center" wrapText="1"/>
    </xf>
    <xf numFmtId="3" fontId="14" fillId="5" borderId="4" xfId="0" applyNumberFormat="1" applyFont="1" applyFill="1" applyBorder="1" applyAlignment="1">
      <alignment horizontal="right" vertical="center" wrapText="1"/>
    </xf>
    <xf numFmtId="0" fontId="14" fillId="0" borderId="74" xfId="0" applyFont="1" applyBorder="1" applyAlignment="1">
      <alignment horizontal="center" vertical="center" wrapText="1"/>
    </xf>
    <xf numFmtId="38" fontId="14" fillId="0" borderId="4" xfId="0" applyNumberFormat="1" applyFont="1" applyBorder="1" applyAlignment="1">
      <alignment horizontal="right" vertical="center"/>
    </xf>
    <xf numFmtId="38" fontId="14" fillId="7" borderId="4" xfId="0" applyNumberFormat="1" applyFont="1" applyFill="1" applyBorder="1" applyAlignment="1">
      <alignment horizontal="right" vertical="center"/>
    </xf>
    <xf numFmtId="0" fontId="22" fillId="0" borderId="74" xfId="0" applyFont="1" applyBorder="1" applyAlignment="1">
      <alignment vertical="center" wrapText="1"/>
    </xf>
    <xf numFmtId="0" fontId="22" fillId="0" borderId="75" xfId="0" applyFont="1" applyBorder="1" applyAlignment="1">
      <alignment vertical="center" wrapText="1"/>
    </xf>
    <xf numFmtId="38" fontId="14" fillId="5" borderId="4" xfId="0" applyNumberFormat="1" applyFont="1" applyFill="1" applyBorder="1" applyAlignment="1">
      <alignment horizontal="right" vertical="center" wrapText="1"/>
    </xf>
    <xf numFmtId="0" fontId="14" fillId="0" borderId="76" xfId="0" applyFont="1" applyBorder="1" applyAlignment="1">
      <alignment horizontal="center" vertical="center" wrapText="1"/>
    </xf>
    <xf numFmtId="38" fontId="14" fillId="0" borderId="4" xfId="0" applyNumberFormat="1" applyFont="1" applyBorder="1" applyAlignment="1">
      <alignment horizontal="right" vertical="center" wrapText="1"/>
    </xf>
    <xf numFmtId="0" fontId="14" fillId="0" borderId="64" xfId="0" applyFont="1" applyBorder="1" applyAlignment="1">
      <alignment horizontal="center" vertical="center" wrapText="1"/>
    </xf>
    <xf numFmtId="0" fontId="14" fillId="5" borderId="28" xfId="0" applyFont="1" applyFill="1" applyBorder="1" applyAlignment="1">
      <alignment horizontal="center" vertical="center" wrapText="1"/>
    </xf>
    <xf numFmtId="0" fontId="14" fillId="5" borderId="77" xfId="0" applyFont="1" applyFill="1" applyBorder="1" applyAlignment="1">
      <alignment horizontal="center" vertical="center" wrapText="1"/>
    </xf>
    <xf numFmtId="38" fontId="14" fillId="5" borderId="7" xfId="0" applyNumberFormat="1" applyFont="1" applyFill="1" applyBorder="1" applyAlignment="1">
      <alignment horizontal="right" vertical="center" wrapText="1"/>
    </xf>
    <xf numFmtId="38" fontId="14" fillId="5" borderId="26" xfId="0" applyNumberFormat="1" applyFont="1" applyFill="1" applyBorder="1" applyAlignment="1">
      <alignment horizontal="right" vertical="center" wrapText="1"/>
    </xf>
    <xf numFmtId="38" fontId="14" fillId="5" borderId="27" xfId="0" applyNumberFormat="1" applyFont="1" applyFill="1" applyBorder="1" applyAlignment="1">
      <alignment horizontal="right" vertical="center" wrapText="1"/>
    </xf>
    <xf numFmtId="38" fontId="14" fillId="5" borderId="28" xfId="0" applyNumberFormat="1" applyFont="1" applyFill="1" applyBorder="1" applyAlignment="1">
      <alignment horizontal="right" vertical="center" wrapText="1"/>
    </xf>
    <xf numFmtId="38" fontId="14" fillId="5" borderId="8" xfId="0" applyNumberFormat="1" applyFont="1" applyFill="1" applyBorder="1" applyAlignment="1">
      <alignment horizontal="right" vertical="center" wrapText="1"/>
    </xf>
    <xf numFmtId="0" fontId="34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177" fontId="34" fillId="0" borderId="1" xfId="0" applyNumberFormat="1" applyFont="1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FFFCC"/>
      <color rgb="FFFF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2</xdr:row>
      <xdr:rowOff>17265</xdr:rowOff>
    </xdr:from>
    <xdr:to>
      <xdr:col>9</xdr:col>
      <xdr:colOff>28575</xdr:colOff>
      <xdr:row>39</xdr:row>
      <xdr:rowOff>76200</xdr:rowOff>
    </xdr:to>
    <xdr:pic>
      <xdr:nvPicPr>
        <xdr:cNvPr id="797" name="그림 79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483990"/>
          <a:ext cx="7800975" cy="7983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sqref="A1:H1"/>
    </sheetView>
  </sheetViews>
  <sheetFormatPr defaultRowHeight="16.5" x14ac:dyDescent="0.3"/>
  <cols>
    <col min="1" max="1" width="21.5" customWidth="1"/>
    <col min="5" max="5" width="23.5" bestFit="1" customWidth="1"/>
    <col min="6" max="6" width="32.75" customWidth="1"/>
    <col min="8" max="8" width="6.125" bestFit="1" customWidth="1"/>
  </cols>
  <sheetData>
    <row r="1" spans="1:8" ht="22.5" x14ac:dyDescent="0.3">
      <c r="A1" s="181" t="s">
        <v>81</v>
      </c>
      <c r="B1" s="182"/>
      <c r="C1" s="182"/>
      <c r="D1" s="182"/>
      <c r="E1" s="182"/>
      <c r="F1" s="182"/>
      <c r="G1" s="182"/>
      <c r="H1" s="183"/>
    </row>
    <row r="2" spans="1:8" ht="18.75" x14ac:dyDescent="0.3">
      <c r="A2" s="184"/>
      <c r="B2" s="184"/>
      <c r="C2" s="184"/>
      <c r="D2" s="184"/>
      <c r="E2" s="184"/>
      <c r="F2" s="184"/>
      <c r="G2" s="184"/>
      <c r="H2" s="184"/>
    </row>
    <row r="3" spans="1:8" ht="18.75" x14ac:dyDescent="0.3">
      <c r="A3" s="184" t="s">
        <v>82</v>
      </c>
      <c r="B3" s="184"/>
      <c r="C3" s="184"/>
      <c r="D3" s="184"/>
      <c r="E3" s="184"/>
      <c r="F3" s="184"/>
      <c r="G3" s="184"/>
      <c r="H3" s="184"/>
    </row>
    <row r="4" spans="1:8" ht="18.75" x14ac:dyDescent="0.3">
      <c r="A4" s="184"/>
      <c r="B4" s="184"/>
      <c r="C4" s="184"/>
      <c r="D4" s="184"/>
      <c r="E4" s="184"/>
      <c r="F4" s="184"/>
      <c r="G4" s="184"/>
      <c r="H4" s="184"/>
    </row>
    <row r="5" spans="1:8" ht="18.75" x14ac:dyDescent="0.3">
      <c r="A5" s="185" t="s">
        <v>93</v>
      </c>
      <c r="B5" s="185"/>
      <c r="C5" s="185"/>
      <c r="D5" s="185"/>
      <c r="E5" s="185"/>
      <c r="F5" s="185"/>
      <c r="G5" s="185"/>
      <c r="H5" s="184"/>
    </row>
    <row r="6" spans="1:8" ht="18.75" x14ac:dyDescent="0.3">
      <c r="A6" s="186" t="s">
        <v>83</v>
      </c>
      <c r="B6" s="184"/>
      <c r="C6" s="184"/>
      <c r="D6" s="184"/>
      <c r="E6" s="184"/>
      <c r="F6" s="184"/>
      <c r="G6" s="184"/>
      <c r="H6" s="184"/>
    </row>
    <row r="7" spans="1:8" ht="18.75" x14ac:dyDescent="0.3">
      <c r="A7" s="187" t="s">
        <v>84</v>
      </c>
      <c r="B7" s="184"/>
      <c r="C7" s="184"/>
      <c r="D7" s="184"/>
      <c r="E7" s="184"/>
      <c r="F7" s="184"/>
      <c r="G7" s="184"/>
      <c r="H7" s="184"/>
    </row>
    <row r="8" spans="1:8" ht="18.75" x14ac:dyDescent="0.3">
      <c r="A8" s="184"/>
      <c r="B8" s="184"/>
      <c r="C8" s="184"/>
      <c r="D8" s="184"/>
      <c r="E8" s="184"/>
      <c r="F8" s="184"/>
      <c r="G8" s="184"/>
      <c r="H8" s="184"/>
    </row>
    <row r="9" spans="1:8" x14ac:dyDescent="0.3">
      <c r="A9" s="188" t="s">
        <v>85</v>
      </c>
      <c r="B9" s="189" t="s">
        <v>86</v>
      </c>
      <c r="C9" s="190"/>
      <c r="D9" s="191"/>
      <c r="E9" s="189" t="s">
        <v>87</v>
      </c>
      <c r="F9" s="191"/>
      <c r="G9" s="188" t="s">
        <v>88</v>
      </c>
      <c r="H9" s="188" t="s">
        <v>89</v>
      </c>
    </row>
    <row r="10" spans="1:8" x14ac:dyDescent="0.3">
      <c r="A10" s="188" t="s">
        <v>94</v>
      </c>
      <c r="B10" s="189" t="s">
        <v>95</v>
      </c>
      <c r="C10" s="190"/>
      <c r="D10" s="191"/>
      <c r="E10" s="193" t="s">
        <v>99</v>
      </c>
      <c r="F10" s="196"/>
      <c r="G10" s="188" t="s">
        <v>116</v>
      </c>
      <c r="H10" s="188"/>
    </row>
    <row r="11" spans="1:8" x14ac:dyDescent="0.3">
      <c r="A11" s="188" t="s">
        <v>90</v>
      </c>
      <c r="B11" s="192" t="s">
        <v>96</v>
      </c>
      <c r="C11" s="190"/>
      <c r="D11" s="191"/>
      <c r="E11" s="193" t="s">
        <v>100</v>
      </c>
      <c r="F11" s="194"/>
      <c r="G11" s="188" t="s">
        <v>117</v>
      </c>
      <c r="H11" s="188"/>
    </row>
    <row r="12" spans="1:8" x14ac:dyDescent="0.3">
      <c r="A12" s="188" t="s">
        <v>90</v>
      </c>
      <c r="B12" s="189" t="s">
        <v>97</v>
      </c>
      <c r="C12" s="190"/>
      <c r="D12" s="191"/>
      <c r="E12" s="193" t="s">
        <v>101</v>
      </c>
      <c r="F12" s="194"/>
      <c r="G12" s="188" t="s">
        <v>118</v>
      </c>
      <c r="H12" s="188"/>
    </row>
    <row r="13" spans="1:8" x14ac:dyDescent="0.3">
      <c r="A13" s="188" t="s">
        <v>90</v>
      </c>
      <c r="B13" s="189" t="s">
        <v>98</v>
      </c>
      <c r="C13" s="190"/>
      <c r="D13" s="191"/>
      <c r="E13" s="193" t="s">
        <v>102</v>
      </c>
      <c r="F13" s="194"/>
      <c r="G13" s="188" t="s">
        <v>119</v>
      </c>
      <c r="H13" s="188"/>
    </row>
    <row r="14" spans="1:8" ht="18.75" x14ac:dyDescent="0.3">
      <c r="A14" s="184"/>
      <c r="B14" s="184"/>
      <c r="C14" s="184"/>
      <c r="D14" s="184"/>
      <c r="E14" s="184"/>
      <c r="F14" s="184"/>
      <c r="G14" s="184"/>
      <c r="H14" s="184"/>
    </row>
    <row r="15" spans="1:8" ht="18.75" x14ac:dyDescent="0.3">
      <c r="A15" s="184"/>
      <c r="B15" s="184"/>
      <c r="C15" s="184"/>
      <c r="D15" s="184"/>
      <c r="E15" s="184" t="s">
        <v>91</v>
      </c>
      <c r="F15" s="184"/>
      <c r="G15" s="184"/>
      <c r="H15" s="184"/>
    </row>
    <row r="16" spans="1:8" ht="18.75" x14ac:dyDescent="0.3">
      <c r="A16" s="184"/>
      <c r="B16" s="184"/>
      <c r="C16" s="184"/>
      <c r="D16" s="184"/>
      <c r="E16" s="184"/>
      <c r="F16" s="184"/>
      <c r="G16" s="184"/>
      <c r="H16" s="184"/>
    </row>
    <row r="17" spans="1:8" ht="31.5" x14ac:dyDescent="0.3">
      <c r="A17" s="195" t="s">
        <v>92</v>
      </c>
      <c r="B17" s="195"/>
      <c r="C17" s="195"/>
      <c r="D17" s="195"/>
      <c r="E17" s="195"/>
      <c r="F17" s="195"/>
      <c r="G17" s="195"/>
      <c r="H17" s="195"/>
    </row>
  </sheetData>
  <mergeCells count="13">
    <mergeCell ref="B12:D12"/>
    <mergeCell ref="E12:F12"/>
    <mergeCell ref="B13:D13"/>
    <mergeCell ref="E13:F13"/>
    <mergeCell ref="A17:H17"/>
    <mergeCell ref="E10:F10"/>
    <mergeCell ref="A1:H1"/>
    <mergeCell ref="A5:G5"/>
    <mergeCell ref="B9:D9"/>
    <mergeCell ref="E9:F9"/>
    <mergeCell ref="B10:D10"/>
    <mergeCell ref="B11:D11"/>
    <mergeCell ref="E11:F1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7"/>
  <sheetViews>
    <sheetView workbookViewId="0">
      <selection sqref="A1:I1"/>
    </sheetView>
  </sheetViews>
  <sheetFormatPr defaultRowHeight="16.5" x14ac:dyDescent="0.3"/>
  <cols>
    <col min="1" max="1" width="12.25" style="93" customWidth="1"/>
    <col min="2" max="2" width="9" style="93" customWidth="1"/>
    <col min="3" max="3" width="15.75" style="93" customWidth="1"/>
    <col min="4" max="4" width="13.375" style="93" customWidth="1"/>
    <col min="5" max="5" width="18.875" style="93" customWidth="1"/>
    <col min="6" max="8" width="12.625" style="93" customWidth="1"/>
    <col min="9" max="9" width="14.625" style="93" customWidth="1"/>
    <col min="10" max="11" width="9" style="169"/>
    <col min="12" max="23" width="9" style="170"/>
    <col min="24" max="16384" width="9" style="93"/>
  </cols>
  <sheetData>
    <row r="1" spans="1:23" ht="20.25" x14ac:dyDescent="0.3">
      <c r="A1" s="48" t="s">
        <v>104</v>
      </c>
      <c r="B1" s="48"/>
      <c r="C1" s="48"/>
      <c r="D1" s="48"/>
      <c r="E1" s="48"/>
      <c r="F1" s="48"/>
      <c r="G1" s="48"/>
      <c r="H1" s="48"/>
      <c r="I1" s="48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</row>
    <row r="2" spans="1:23" ht="18" thickBot="1" x14ac:dyDescent="0.35">
      <c r="A2" s="198"/>
      <c r="B2" s="198"/>
      <c r="C2" s="198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</row>
    <row r="3" spans="1:23" x14ac:dyDescent="0.3">
      <c r="A3" s="94" t="s">
        <v>57</v>
      </c>
      <c r="B3" s="95" t="s">
        <v>18</v>
      </c>
      <c r="C3" s="96" t="s">
        <v>19</v>
      </c>
      <c r="D3" s="96" t="s">
        <v>56</v>
      </c>
      <c r="E3" s="96" t="s">
        <v>58</v>
      </c>
      <c r="F3" s="96" t="s">
        <v>59</v>
      </c>
      <c r="G3" s="96" t="s">
        <v>60</v>
      </c>
      <c r="H3" s="96" t="s">
        <v>61</v>
      </c>
      <c r="I3" s="97" t="s">
        <v>15</v>
      </c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</row>
    <row r="4" spans="1:23" ht="17.25" thickBot="1" x14ac:dyDescent="0.35">
      <c r="A4" s="98"/>
      <c r="B4" s="99"/>
      <c r="C4" s="100"/>
      <c r="D4" s="100"/>
      <c r="E4" s="101"/>
      <c r="F4" s="101"/>
      <c r="G4" s="101"/>
      <c r="H4" s="101"/>
      <c r="I4" s="102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</row>
    <row r="5" spans="1:23" ht="18" thickTop="1" thickBot="1" x14ac:dyDescent="0.35">
      <c r="A5" s="103" t="s">
        <v>62</v>
      </c>
      <c r="B5" s="104"/>
      <c r="C5" s="105"/>
      <c r="D5" s="106">
        <f>SUM(E5:H5)</f>
        <v>434533409</v>
      </c>
      <c r="E5" s="106">
        <f>SUM(E13,E25,E36)</f>
        <v>112203888</v>
      </c>
      <c r="F5" s="106">
        <f t="shared" ref="F5:H5" si="0">SUM(F13,F25,F36)</f>
        <v>111586589</v>
      </c>
      <c r="G5" s="106">
        <f t="shared" si="0"/>
        <v>107851965</v>
      </c>
      <c r="H5" s="106">
        <f t="shared" si="0"/>
        <v>102890967</v>
      </c>
      <c r="I5" s="107">
        <v>2127149</v>
      </c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</row>
    <row r="6" spans="1:23" ht="17.25" thickTop="1" x14ac:dyDescent="0.3">
      <c r="A6" s="108" t="s">
        <v>2</v>
      </c>
      <c r="B6" s="109" t="s">
        <v>2</v>
      </c>
      <c r="C6" s="4" t="s">
        <v>4</v>
      </c>
      <c r="D6" s="110">
        <f>SUM(E6:H6)</f>
        <v>277106130</v>
      </c>
      <c r="E6" s="111">
        <v>68553910</v>
      </c>
      <c r="F6" s="111">
        <v>71489220</v>
      </c>
      <c r="G6" s="111">
        <v>67435000</v>
      </c>
      <c r="H6" s="111">
        <v>69628000</v>
      </c>
      <c r="I6" s="112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</row>
    <row r="7" spans="1:23" x14ac:dyDescent="0.3">
      <c r="A7" s="108"/>
      <c r="B7" s="113"/>
      <c r="C7" s="2" t="s">
        <v>26</v>
      </c>
      <c r="D7" s="114">
        <f>SUM(E7:H7)</f>
        <v>34174240</v>
      </c>
      <c r="E7" s="1">
        <v>14004840</v>
      </c>
      <c r="F7" s="1">
        <v>3103680</v>
      </c>
      <c r="G7" s="1">
        <v>12939360</v>
      </c>
      <c r="H7" s="1">
        <v>4126360</v>
      </c>
      <c r="I7" s="115"/>
      <c r="J7" s="93"/>
      <c r="K7" s="93"/>
      <c r="L7" s="93"/>
      <c r="M7" s="93"/>
      <c r="N7" s="93"/>
      <c r="O7" s="93"/>
      <c r="P7" s="93"/>
      <c r="Q7" s="93"/>
      <c r="R7" s="93"/>
      <c r="S7" s="93"/>
      <c r="T7" s="93"/>
      <c r="U7" s="93"/>
      <c r="V7" s="93"/>
      <c r="W7" s="93"/>
    </row>
    <row r="8" spans="1:23" x14ac:dyDescent="0.3">
      <c r="A8" s="108"/>
      <c r="B8" s="113"/>
      <c r="C8" s="116" t="s">
        <v>27</v>
      </c>
      <c r="D8" s="117">
        <f>SUM(E8:H8)</f>
        <v>23155239</v>
      </c>
      <c r="E8" s="117">
        <v>7040060</v>
      </c>
      <c r="F8" s="117">
        <v>6307460</v>
      </c>
      <c r="G8" s="117">
        <v>4606510</v>
      </c>
      <c r="H8" s="117">
        <v>5201209</v>
      </c>
      <c r="I8" s="115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</row>
    <row r="9" spans="1:23" x14ac:dyDescent="0.3">
      <c r="A9" s="108"/>
      <c r="B9" s="113"/>
      <c r="C9" s="2" t="s">
        <v>28</v>
      </c>
      <c r="D9" s="114">
        <f>SUM(E9:H9)</f>
        <v>26199410</v>
      </c>
      <c r="E9" s="1">
        <v>4635850</v>
      </c>
      <c r="F9" s="1">
        <v>6958395</v>
      </c>
      <c r="G9" s="1">
        <v>6611535</v>
      </c>
      <c r="H9" s="1">
        <v>7993630</v>
      </c>
      <c r="I9" s="118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93"/>
    </row>
    <row r="10" spans="1:23" x14ac:dyDescent="0.3">
      <c r="A10" s="108"/>
      <c r="B10" s="113"/>
      <c r="C10" s="119" t="s">
        <v>63</v>
      </c>
      <c r="D10" s="120">
        <f>SUM(D6:D9)</f>
        <v>360635019</v>
      </c>
      <c r="E10" s="120">
        <f>SUM(E6:E9)</f>
        <v>94234660</v>
      </c>
      <c r="F10" s="120">
        <f t="shared" ref="F10:H10" si="1">SUM(F6:F9)</f>
        <v>87858755</v>
      </c>
      <c r="G10" s="120">
        <f t="shared" si="1"/>
        <v>91592405</v>
      </c>
      <c r="H10" s="120">
        <f t="shared" si="1"/>
        <v>86949199</v>
      </c>
      <c r="I10" s="121">
        <v>1083571</v>
      </c>
      <c r="J10" s="93"/>
      <c r="K10" s="93"/>
      <c r="L10" s="93"/>
      <c r="M10" s="93"/>
      <c r="N10" s="93"/>
      <c r="O10" s="93"/>
      <c r="P10" s="93"/>
      <c r="Q10" s="93"/>
      <c r="R10" s="93"/>
      <c r="S10" s="93"/>
      <c r="T10" s="93"/>
      <c r="U10" s="93"/>
      <c r="V10" s="93"/>
      <c r="W10" s="93"/>
    </row>
    <row r="11" spans="1:23" x14ac:dyDescent="0.3">
      <c r="A11" s="108"/>
      <c r="B11" s="113"/>
      <c r="C11" s="122" t="s">
        <v>64</v>
      </c>
      <c r="D11" s="114">
        <f>SUM(E11:H11)</f>
        <v>16498390</v>
      </c>
      <c r="E11" s="123">
        <v>4448390</v>
      </c>
      <c r="F11" s="123">
        <v>3950000</v>
      </c>
      <c r="G11" s="123">
        <v>3950000</v>
      </c>
      <c r="H11" s="123">
        <v>4150000</v>
      </c>
      <c r="I11" s="124"/>
      <c r="J11" s="93"/>
      <c r="K11" s="93"/>
      <c r="L11" s="93"/>
      <c r="M11" s="93"/>
      <c r="N11" s="93"/>
      <c r="O11" s="93"/>
      <c r="P11" s="93"/>
      <c r="Q11" s="93"/>
      <c r="R11" s="93"/>
      <c r="S11" s="93"/>
      <c r="T11" s="93"/>
      <c r="U11" s="93"/>
      <c r="V11" s="93"/>
      <c r="W11" s="93"/>
    </row>
    <row r="12" spans="1:23" x14ac:dyDescent="0.3">
      <c r="A12" s="108"/>
      <c r="B12" s="125"/>
      <c r="C12" s="119" t="s">
        <v>63</v>
      </c>
      <c r="D12" s="120">
        <f>SUM(D11)</f>
        <v>16498390</v>
      </c>
      <c r="E12" s="120">
        <f>SUM(E11)</f>
        <v>4448390</v>
      </c>
      <c r="F12" s="120">
        <f t="shared" ref="F12:H12" si="2">SUM(F11)</f>
        <v>3950000</v>
      </c>
      <c r="G12" s="120">
        <f t="shared" si="2"/>
        <v>3950000</v>
      </c>
      <c r="H12" s="120">
        <f t="shared" si="2"/>
        <v>4150000</v>
      </c>
      <c r="I12" s="126">
        <v>601610</v>
      </c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</row>
    <row r="13" spans="1:23" x14ac:dyDescent="0.3">
      <c r="A13" s="127"/>
      <c r="B13" s="128" t="s">
        <v>65</v>
      </c>
      <c r="C13" s="129"/>
      <c r="D13" s="130">
        <f>SUM(E13:H13)</f>
        <v>377133409</v>
      </c>
      <c r="E13" s="130">
        <f>SUM(E10,E12)</f>
        <v>98683050</v>
      </c>
      <c r="F13" s="130">
        <f t="shared" ref="F13:H13" si="3">SUM(F10,F12)</f>
        <v>91808755</v>
      </c>
      <c r="G13" s="130">
        <f t="shared" si="3"/>
        <v>95542405</v>
      </c>
      <c r="H13" s="130">
        <f t="shared" si="3"/>
        <v>91099199</v>
      </c>
      <c r="I13" s="131">
        <v>1685181</v>
      </c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</row>
    <row r="14" spans="1:23" x14ac:dyDescent="0.3">
      <c r="A14" s="132" t="s">
        <v>66</v>
      </c>
      <c r="B14" s="133" t="s">
        <v>67</v>
      </c>
      <c r="C14" s="134" t="s">
        <v>68</v>
      </c>
      <c r="D14" s="135"/>
      <c r="E14" s="136">
        <v>92000</v>
      </c>
      <c r="F14" s="136">
        <v>200000</v>
      </c>
      <c r="G14" s="136">
        <v>200000</v>
      </c>
      <c r="H14" s="136">
        <v>400000</v>
      </c>
      <c r="I14" s="137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</row>
    <row r="15" spans="1:23" x14ac:dyDescent="0.3">
      <c r="A15" s="108"/>
      <c r="B15" s="113"/>
      <c r="C15" s="138" t="s">
        <v>32</v>
      </c>
      <c r="D15" s="139"/>
      <c r="E15" s="136">
        <v>663600</v>
      </c>
      <c r="F15" s="136">
        <v>1499910</v>
      </c>
      <c r="G15" s="136">
        <v>2447230</v>
      </c>
      <c r="H15" s="136">
        <v>1252793</v>
      </c>
      <c r="I15" s="140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93"/>
      <c r="W15" s="93"/>
    </row>
    <row r="16" spans="1:23" x14ac:dyDescent="0.3">
      <c r="A16" s="108"/>
      <c r="B16" s="113"/>
      <c r="C16" s="138" t="s">
        <v>6</v>
      </c>
      <c r="D16" s="139"/>
      <c r="E16" s="136">
        <v>3258110</v>
      </c>
      <c r="F16" s="136">
        <v>2154100</v>
      </c>
      <c r="G16" s="136">
        <v>2567380</v>
      </c>
      <c r="H16" s="136">
        <v>2105820</v>
      </c>
      <c r="I16" s="140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</row>
    <row r="17" spans="1:23" x14ac:dyDescent="0.3">
      <c r="A17" s="108"/>
      <c r="B17" s="113"/>
      <c r="C17" s="138" t="s">
        <v>9</v>
      </c>
      <c r="D17" s="139"/>
      <c r="E17" s="136">
        <v>1773240</v>
      </c>
      <c r="F17" s="136">
        <v>2387980</v>
      </c>
      <c r="G17" s="136">
        <v>1089260</v>
      </c>
      <c r="H17" s="136">
        <v>651130</v>
      </c>
      <c r="I17" s="140"/>
      <c r="J17" s="93"/>
      <c r="K17" s="93"/>
      <c r="L17" s="93"/>
      <c r="M17" s="93"/>
      <c r="N17" s="93"/>
      <c r="O17" s="93"/>
      <c r="P17" s="93"/>
      <c r="Q17" s="93"/>
      <c r="R17" s="93"/>
      <c r="S17" s="93"/>
      <c r="T17" s="93"/>
      <c r="U17" s="93"/>
      <c r="V17" s="93"/>
      <c r="W17" s="93"/>
    </row>
    <row r="18" spans="1:23" x14ac:dyDescent="0.3">
      <c r="A18" s="108"/>
      <c r="B18" s="113"/>
      <c r="C18" s="141" t="s">
        <v>7</v>
      </c>
      <c r="D18" s="139"/>
      <c r="E18" s="136">
        <v>666448</v>
      </c>
      <c r="F18" s="136">
        <v>1483644</v>
      </c>
      <c r="G18" s="136">
        <v>1078500</v>
      </c>
      <c r="H18" s="136">
        <v>1113255</v>
      </c>
      <c r="I18" s="140"/>
      <c r="J18" s="93"/>
      <c r="K18" s="93"/>
      <c r="L18" s="93"/>
      <c r="M18" s="93"/>
      <c r="N18" s="93"/>
      <c r="O18" s="93"/>
      <c r="P18" s="93"/>
      <c r="Q18" s="93"/>
      <c r="R18" s="93"/>
      <c r="S18" s="93"/>
      <c r="T18" s="93"/>
      <c r="U18" s="93"/>
      <c r="V18" s="93"/>
      <c r="W18" s="93"/>
    </row>
    <row r="19" spans="1:23" x14ac:dyDescent="0.3">
      <c r="A19" s="108"/>
      <c r="B19" s="113"/>
      <c r="C19" s="141" t="s">
        <v>69</v>
      </c>
      <c r="D19" s="139"/>
      <c r="E19" s="136">
        <v>0</v>
      </c>
      <c r="F19" s="136">
        <v>0</v>
      </c>
      <c r="G19" s="136">
        <v>0</v>
      </c>
      <c r="H19" s="136">
        <v>62000</v>
      </c>
      <c r="I19" s="140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</row>
    <row r="20" spans="1:23" x14ac:dyDescent="0.3">
      <c r="A20" s="108"/>
      <c r="B20" s="125"/>
      <c r="C20" s="119" t="s">
        <v>70</v>
      </c>
      <c r="D20" s="142">
        <f>SUM(E20:H20)</f>
        <v>27146400</v>
      </c>
      <c r="E20" s="143">
        <f>SUM(E14:E19)</f>
        <v>6453398</v>
      </c>
      <c r="F20" s="143">
        <f t="shared" ref="F20:H20" si="4">SUM(F14:F19)</f>
        <v>7725634</v>
      </c>
      <c r="G20" s="143">
        <f t="shared" si="4"/>
        <v>7382370</v>
      </c>
      <c r="H20" s="143">
        <f t="shared" si="4"/>
        <v>5584998</v>
      </c>
      <c r="I20" s="140"/>
      <c r="J20" s="93"/>
      <c r="K20" s="93"/>
      <c r="L20" s="93"/>
      <c r="M20" s="93"/>
      <c r="N20" s="93"/>
      <c r="O20" s="93"/>
      <c r="P20" s="93"/>
      <c r="Q20" s="93"/>
      <c r="R20" s="93"/>
      <c r="S20" s="93"/>
      <c r="T20" s="93"/>
      <c r="U20" s="93"/>
      <c r="V20" s="93"/>
      <c r="W20" s="93"/>
    </row>
    <row r="21" spans="1:23" x14ac:dyDescent="0.3">
      <c r="A21" s="108"/>
      <c r="B21" s="144" t="s">
        <v>71</v>
      </c>
      <c r="C21" s="2" t="s">
        <v>36</v>
      </c>
      <c r="D21" s="145"/>
      <c r="E21" s="146">
        <v>0</v>
      </c>
      <c r="F21" s="146">
        <v>2321000</v>
      </c>
      <c r="G21" s="146">
        <v>0</v>
      </c>
      <c r="H21" s="146">
        <v>2500000</v>
      </c>
      <c r="I21" s="140"/>
      <c r="J21" s="93"/>
      <c r="K21" s="93"/>
      <c r="L21" s="93"/>
      <c r="M21" s="93"/>
      <c r="N21" s="93"/>
      <c r="O21" s="93"/>
      <c r="P21" s="93"/>
      <c r="Q21" s="93"/>
      <c r="R21" s="93"/>
      <c r="S21" s="93"/>
      <c r="T21" s="93"/>
      <c r="U21" s="93"/>
      <c r="V21" s="93"/>
      <c r="W21" s="93"/>
    </row>
    <row r="22" spans="1:23" x14ac:dyDescent="0.3">
      <c r="A22" s="108"/>
      <c r="B22" s="147"/>
      <c r="C22" s="138" t="s">
        <v>38</v>
      </c>
      <c r="D22" s="145"/>
      <c r="E22" s="136">
        <v>0</v>
      </c>
      <c r="F22" s="136">
        <v>0</v>
      </c>
      <c r="G22" s="136">
        <v>0</v>
      </c>
      <c r="H22" s="136">
        <v>0</v>
      </c>
      <c r="I22" s="140"/>
      <c r="J22" s="93"/>
      <c r="K22" s="93"/>
      <c r="L22" s="93"/>
      <c r="M22" s="93"/>
      <c r="N22" s="93"/>
      <c r="O22" s="93"/>
      <c r="P22" s="93"/>
      <c r="Q22" s="93"/>
      <c r="R22" s="93"/>
      <c r="S22" s="93"/>
      <c r="T22" s="93"/>
      <c r="U22" s="93"/>
      <c r="V22" s="93"/>
      <c r="W22" s="93"/>
    </row>
    <row r="23" spans="1:23" x14ac:dyDescent="0.3">
      <c r="A23" s="108"/>
      <c r="B23" s="147"/>
      <c r="C23" s="138" t="s">
        <v>39</v>
      </c>
      <c r="D23" s="145"/>
      <c r="E23" s="136">
        <v>3853800</v>
      </c>
      <c r="F23" s="136">
        <v>1029700</v>
      </c>
      <c r="G23" s="136">
        <v>1842800</v>
      </c>
      <c r="H23" s="136">
        <v>1506300</v>
      </c>
      <c r="I23" s="140"/>
      <c r="J23" s="93"/>
      <c r="K23" s="93"/>
      <c r="L23" s="93"/>
      <c r="M23" s="93"/>
      <c r="N23" s="93"/>
      <c r="O23" s="93"/>
      <c r="P23" s="93"/>
      <c r="Q23" s="93"/>
      <c r="R23" s="93"/>
      <c r="S23" s="93"/>
      <c r="T23" s="93"/>
      <c r="U23" s="93"/>
      <c r="V23" s="93"/>
      <c r="W23" s="93"/>
    </row>
    <row r="24" spans="1:23" x14ac:dyDescent="0.3">
      <c r="A24" s="108"/>
      <c r="B24" s="148"/>
      <c r="C24" s="119" t="s">
        <v>70</v>
      </c>
      <c r="D24" s="149">
        <f>SUM(E24:H24)</f>
        <v>13053600</v>
      </c>
      <c r="E24" s="150">
        <f>SUM(E21:E23)</f>
        <v>3853800</v>
      </c>
      <c r="F24" s="150">
        <f t="shared" ref="F24:H24" si="5">SUM(F21:F23)</f>
        <v>3350700</v>
      </c>
      <c r="G24" s="150">
        <f t="shared" si="5"/>
        <v>1842800</v>
      </c>
      <c r="H24" s="150">
        <f t="shared" si="5"/>
        <v>4006300</v>
      </c>
      <c r="I24" s="151"/>
      <c r="J24" s="93"/>
      <c r="K24" s="93"/>
      <c r="L24" s="93"/>
      <c r="M24" s="93"/>
      <c r="N24" s="93"/>
      <c r="O24" s="93"/>
      <c r="P24" s="93"/>
      <c r="Q24" s="93"/>
      <c r="R24" s="93"/>
      <c r="S24" s="93"/>
      <c r="T24" s="93"/>
      <c r="U24" s="93"/>
      <c r="V24" s="93"/>
      <c r="W24" s="93"/>
    </row>
    <row r="25" spans="1:23" x14ac:dyDescent="0.3">
      <c r="A25" s="127"/>
      <c r="B25" s="128" t="s">
        <v>72</v>
      </c>
      <c r="C25" s="129"/>
      <c r="D25" s="152">
        <f>SUM(E25:H25)</f>
        <v>40200000</v>
      </c>
      <c r="E25" s="153">
        <f>SUM(E20,E24)</f>
        <v>10307198</v>
      </c>
      <c r="F25" s="153">
        <f t="shared" ref="F25:H25" si="6">SUM(F20,F24)</f>
        <v>11076334</v>
      </c>
      <c r="G25" s="153">
        <f t="shared" si="6"/>
        <v>9225170</v>
      </c>
      <c r="H25" s="153">
        <f t="shared" si="6"/>
        <v>9591298</v>
      </c>
      <c r="I25" s="154">
        <v>0</v>
      </c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</row>
    <row r="26" spans="1:23" x14ac:dyDescent="0.3">
      <c r="A26" s="132" t="s">
        <v>40</v>
      </c>
      <c r="B26" s="133" t="s">
        <v>40</v>
      </c>
      <c r="C26" s="155" t="s">
        <v>73</v>
      </c>
      <c r="D26" s="156"/>
      <c r="E26" s="157">
        <v>0</v>
      </c>
      <c r="F26" s="157">
        <v>0</v>
      </c>
      <c r="G26" s="157">
        <v>71400</v>
      </c>
      <c r="H26" s="157">
        <v>-71400</v>
      </c>
      <c r="I26" s="158"/>
      <c r="J26" s="93"/>
      <c r="K26" s="93"/>
      <c r="L26" s="93"/>
      <c r="M26" s="93"/>
      <c r="N26" s="93"/>
      <c r="O26" s="93"/>
      <c r="P26" s="93"/>
      <c r="Q26" s="93"/>
      <c r="R26" s="93"/>
      <c r="S26" s="93"/>
      <c r="T26" s="93"/>
      <c r="U26" s="93"/>
      <c r="V26" s="93"/>
      <c r="W26" s="93"/>
    </row>
    <row r="27" spans="1:23" ht="27" x14ac:dyDescent="0.3">
      <c r="A27" s="108"/>
      <c r="B27" s="113"/>
      <c r="C27" s="122" t="s">
        <v>74</v>
      </c>
      <c r="D27" s="159"/>
      <c r="E27" s="160">
        <v>2789600</v>
      </c>
      <c r="F27" s="160">
        <v>4106110</v>
      </c>
      <c r="G27" s="160">
        <v>2076580</v>
      </c>
      <c r="H27" s="160">
        <v>1365450</v>
      </c>
      <c r="I27" s="161"/>
      <c r="J27" s="93"/>
      <c r="K27" s="93"/>
      <c r="L27" s="93"/>
      <c r="M27" s="93"/>
      <c r="N27" s="93"/>
      <c r="O27" s="93"/>
      <c r="P27" s="93"/>
      <c r="Q27" s="93"/>
      <c r="R27" s="93"/>
      <c r="S27" s="93"/>
      <c r="T27" s="93"/>
      <c r="U27" s="93"/>
      <c r="V27" s="93"/>
      <c r="W27" s="93"/>
    </row>
    <row r="28" spans="1:23" x14ac:dyDescent="0.3">
      <c r="A28" s="108"/>
      <c r="B28" s="113"/>
      <c r="C28" s="2" t="s">
        <v>43</v>
      </c>
      <c r="D28" s="159"/>
      <c r="E28" s="160">
        <v>102000</v>
      </c>
      <c r="F28" s="136">
        <v>1027800</v>
      </c>
      <c r="G28" s="136">
        <v>548400</v>
      </c>
      <c r="H28" s="136">
        <v>0</v>
      </c>
      <c r="I28" s="161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93"/>
      <c r="V28" s="93"/>
      <c r="W28" s="93"/>
    </row>
    <row r="29" spans="1:23" x14ac:dyDescent="0.3">
      <c r="A29" s="108"/>
      <c r="B29" s="113"/>
      <c r="C29" s="2" t="s">
        <v>44</v>
      </c>
      <c r="D29" s="159"/>
      <c r="E29" s="160">
        <v>86500</v>
      </c>
      <c r="F29" s="136">
        <v>541240</v>
      </c>
      <c r="G29" s="136">
        <v>169110</v>
      </c>
      <c r="H29" s="136">
        <v>0</v>
      </c>
      <c r="I29" s="161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</row>
    <row r="30" spans="1:23" x14ac:dyDescent="0.3">
      <c r="A30" s="108"/>
      <c r="B30" s="113"/>
      <c r="C30" s="2" t="s">
        <v>75</v>
      </c>
      <c r="D30" s="159"/>
      <c r="E30" s="160">
        <v>99000</v>
      </c>
      <c r="F30" s="136">
        <v>1649260</v>
      </c>
      <c r="G30" s="136">
        <v>13200</v>
      </c>
      <c r="H30" s="136">
        <v>661300</v>
      </c>
      <c r="I30" s="161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</row>
    <row r="31" spans="1:23" x14ac:dyDescent="0.3">
      <c r="A31" s="108"/>
      <c r="B31" s="113"/>
      <c r="C31" s="2" t="s">
        <v>76</v>
      </c>
      <c r="D31" s="159"/>
      <c r="E31" s="160">
        <v>123200</v>
      </c>
      <c r="F31" s="136">
        <v>377090</v>
      </c>
      <c r="G31" s="136">
        <v>205700</v>
      </c>
      <c r="H31" s="136">
        <v>245120</v>
      </c>
      <c r="I31" s="161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  <c r="W31" s="93"/>
    </row>
    <row r="32" spans="1:23" ht="27" x14ac:dyDescent="0.3">
      <c r="A32" s="108"/>
      <c r="B32" s="113"/>
      <c r="C32" s="2" t="s">
        <v>77</v>
      </c>
      <c r="D32" s="162"/>
      <c r="E32" s="160">
        <v>13340</v>
      </c>
      <c r="F32" s="136">
        <v>0</v>
      </c>
      <c r="G32" s="136">
        <v>0</v>
      </c>
      <c r="H32" s="136">
        <v>0</v>
      </c>
      <c r="I32" s="16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</row>
    <row r="33" spans="1:23" x14ac:dyDescent="0.3">
      <c r="A33" s="108"/>
      <c r="B33" s="113"/>
      <c r="C33" s="119" t="s">
        <v>70</v>
      </c>
      <c r="D33" s="142">
        <f>SUM(E33:H33)</f>
        <v>16200000</v>
      </c>
      <c r="E33" s="143">
        <f>SUM(E26:E32)</f>
        <v>3213640</v>
      </c>
      <c r="F33" s="143">
        <f t="shared" ref="F33:G33" si="7">SUM(F26:F32)</f>
        <v>7701500</v>
      </c>
      <c r="G33" s="143">
        <f t="shared" si="7"/>
        <v>3084390</v>
      </c>
      <c r="H33" s="143">
        <f>SUM(H26:H32)</f>
        <v>2200470</v>
      </c>
      <c r="I33" s="164">
        <v>0</v>
      </c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</row>
    <row r="34" spans="1:23" x14ac:dyDescent="0.3">
      <c r="A34" s="108"/>
      <c r="B34" s="113"/>
      <c r="C34" s="165" t="s">
        <v>78</v>
      </c>
      <c r="D34" s="166"/>
      <c r="E34" s="167">
        <v>0</v>
      </c>
      <c r="F34" s="167">
        <v>1000000</v>
      </c>
      <c r="G34" s="167">
        <v>0</v>
      </c>
      <c r="H34" s="167">
        <v>0</v>
      </c>
      <c r="I34" s="168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</row>
    <row r="35" spans="1:23" ht="17.100000000000001" customHeight="1" x14ac:dyDescent="0.3">
      <c r="A35" s="108"/>
      <c r="B35" s="125"/>
      <c r="C35" s="119" t="s">
        <v>63</v>
      </c>
      <c r="D35" s="142">
        <f>SUM(E35:H35)</f>
        <v>1000000</v>
      </c>
      <c r="E35" s="143">
        <f>SUM(E34)</f>
        <v>0</v>
      </c>
      <c r="F35" s="143">
        <f t="shared" ref="F35:H35" si="8">SUM(F34)</f>
        <v>1000000</v>
      </c>
      <c r="G35" s="143">
        <f t="shared" si="8"/>
        <v>0</v>
      </c>
      <c r="H35" s="143">
        <f t="shared" si="8"/>
        <v>0</v>
      </c>
      <c r="I35" s="164">
        <v>0</v>
      </c>
    </row>
    <row r="36" spans="1:23" ht="17.100000000000001" customHeight="1" x14ac:dyDescent="0.3">
      <c r="A36" s="127"/>
      <c r="B36" s="128" t="s">
        <v>65</v>
      </c>
      <c r="C36" s="129"/>
      <c r="D36" s="152">
        <f>SUM(E36:H36)</f>
        <v>17200000</v>
      </c>
      <c r="E36" s="152">
        <f>SUM(E35,E33)</f>
        <v>3213640</v>
      </c>
      <c r="F36" s="152">
        <f t="shared" ref="F36:H36" si="9">SUM(F35,F33)</f>
        <v>8701500</v>
      </c>
      <c r="G36" s="152">
        <f t="shared" si="9"/>
        <v>3084390</v>
      </c>
      <c r="H36" s="152">
        <f t="shared" si="9"/>
        <v>2200470</v>
      </c>
      <c r="I36" s="154">
        <v>0</v>
      </c>
    </row>
    <row r="37" spans="1:23" ht="17.100000000000001" customHeight="1" x14ac:dyDescent="0.3">
      <c r="A37" s="132" t="s">
        <v>14</v>
      </c>
      <c r="B37" s="133" t="s">
        <v>14</v>
      </c>
      <c r="C37" s="3" t="s">
        <v>79</v>
      </c>
      <c r="D37" s="171">
        <v>0</v>
      </c>
      <c r="E37" s="171">
        <v>0</v>
      </c>
      <c r="F37" s="171">
        <v>0</v>
      </c>
      <c r="G37" s="172">
        <v>396120</v>
      </c>
      <c r="H37" s="172">
        <v>0</v>
      </c>
      <c r="I37" s="173">
        <v>396120</v>
      </c>
    </row>
    <row r="38" spans="1:23" ht="17.100000000000001" customHeight="1" x14ac:dyDescent="0.3">
      <c r="A38" s="108"/>
      <c r="B38" s="125"/>
      <c r="C38" s="174" t="s">
        <v>80</v>
      </c>
      <c r="D38" s="171">
        <v>0</v>
      </c>
      <c r="E38" s="160">
        <v>0</v>
      </c>
      <c r="F38" s="160">
        <v>26527</v>
      </c>
      <c r="G38" s="160">
        <v>0</v>
      </c>
      <c r="H38" s="160">
        <v>19321</v>
      </c>
      <c r="I38" s="173">
        <v>45848</v>
      </c>
    </row>
    <row r="39" spans="1:23" ht="17.100000000000001" customHeight="1" thickBot="1" x14ac:dyDescent="0.35">
      <c r="A39" s="175"/>
      <c r="B39" s="176" t="s">
        <v>65</v>
      </c>
      <c r="C39" s="177"/>
      <c r="D39" s="178">
        <f>SUM(D37:D38)</f>
        <v>0</v>
      </c>
      <c r="E39" s="178">
        <f t="shared" ref="E39:H39" si="10">SUM(E37:E38)</f>
        <v>0</v>
      </c>
      <c r="F39" s="178">
        <f t="shared" si="10"/>
        <v>26527</v>
      </c>
      <c r="G39" s="178">
        <f t="shared" si="10"/>
        <v>396120</v>
      </c>
      <c r="H39" s="178">
        <f t="shared" si="10"/>
        <v>19321</v>
      </c>
      <c r="I39" s="179">
        <v>441968</v>
      </c>
    </row>
    <row r="40" spans="1:23" ht="9.9499999999999993" customHeight="1" x14ac:dyDescent="0.3"/>
    <row r="41" spans="1:23" x14ac:dyDescent="0.3">
      <c r="A41" s="180" t="s">
        <v>103</v>
      </c>
      <c r="B41"/>
      <c r="C41"/>
    </row>
    <row r="42" spans="1:23" x14ac:dyDescent="0.3">
      <c r="A42" s="257" t="s">
        <v>108</v>
      </c>
      <c r="B42" s="201" t="s">
        <v>109</v>
      </c>
      <c r="C42" s="259" t="s">
        <v>110</v>
      </c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</row>
    <row r="43" spans="1:23" x14ac:dyDescent="0.3">
      <c r="A43" s="258"/>
      <c r="B43" s="201" t="s">
        <v>111</v>
      </c>
      <c r="C43" s="260">
        <v>1083571</v>
      </c>
    </row>
    <row r="44" spans="1:23" x14ac:dyDescent="0.3">
      <c r="A44" s="258"/>
      <c r="B44" s="201" t="s">
        <v>112</v>
      </c>
      <c r="C44" s="260">
        <v>601610</v>
      </c>
    </row>
    <row r="45" spans="1:23" x14ac:dyDescent="0.3">
      <c r="A45" s="258"/>
      <c r="B45" s="201" t="s">
        <v>78</v>
      </c>
      <c r="C45" s="260">
        <f>마음샘!O50</f>
        <v>0</v>
      </c>
    </row>
    <row r="46" spans="1:23" ht="33.75" x14ac:dyDescent="0.3">
      <c r="A46" s="259" t="s">
        <v>0</v>
      </c>
      <c r="B46" s="203" t="s">
        <v>115</v>
      </c>
      <c r="C46" s="202">
        <v>396120</v>
      </c>
    </row>
    <row r="47" spans="1:23" x14ac:dyDescent="0.3">
      <c r="A47" s="259" t="s">
        <v>113</v>
      </c>
      <c r="B47" s="201" t="s">
        <v>114</v>
      </c>
      <c r="C47" s="202">
        <v>45848</v>
      </c>
    </row>
  </sheetData>
  <mergeCells count="31">
    <mergeCell ref="A42:A45"/>
    <mergeCell ref="A26:A36"/>
    <mergeCell ref="B26:B35"/>
    <mergeCell ref="D26:D32"/>
    <mergeCell ref="I26:I32"/>
    <mergeCell ref="B36:C36"/>
    <mergeCell ref="A37:A39"/>
    <mergeCell ref="B37:B38"/>
    <mergeCell ref="B39:C39"/>
    <mergeCell ref="A14:A25"/>
    <mergeCell ref="B14:B20"/>
    <mergeCell ref="D14:D19"/>
    <mergeCell ref="I14:I24"/>
    <mergeCell ref="B21:B24"/>
    <mergeCell ref="D21:D23"/>
    <mergeCell ref="B25:C25"/>
    <mergeCell ref="F3:F4"/>
    <mergeCell ref="G3:G4"/>
    <mergeCell ref="H3:H4"/>
    <mergeCell ref="I3:I4"/>
    <mergeCell ref="A5:C5"/>
    <mergeCell ref="A6:A13"/>
    <mergeCell ref="B6:B12"/>
    <mergeCell ref="B13:C13"/>
    <mergeCell ref="A2:C2"/>
    <mergeCell ref="A3:A4"/>
    <mergeCell ref="B3:B4"/>
    <mergeCell ref="C3:C4"/>
    <mergeCell ref="D3:D4"/>
    <mergeCell ref="E3:E4"/>
    <mergeCell ref="A1:I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workbookViewId="0">
      <selection sqref="A1:I1"/>
    </sheetView>
  </sheetViews>
  <sheetFormatPr defaultRowHeight="16.5" x14ac:dyDescent="0.3"/>
  <cols>
    <col min="3" max="3" width="14.5" customWidth="1"/>
    <col min="5" max="5" width="22.5" customWidth="1"/>
    <col min="6" max="6" width="21.375" customWidth="1"/>
    <col min="7" max="7" width="19.375" customWidth="1"/>
    <col min="8" max="8" width="13.25" customWidth="1"/>
  </cols>
  <sheetData>
    <row r="1" spans="1:9" ht="20.25" x14ac:dyDescent="0.3">
      <c r="A1" s="199" t="s">
        <v>105</v>
      </c>
      <c r="B1" s="199"/>
      <c r="C1" s="199"/>
      <c r="D1" s="49"/>
      <c r="E1" s="49"/>
      <c r="F1" s="49"/>
      <c r="G1" s="49"/>
      <c r="H1" s="49"/>
      <c r="I1" s="49"/>
    </row>
    <row r="2" spans="1:9" ht="17.25" x14ac:dyDescent="0.3">
      <c r="A2" s="42"/>
      <c r="B2" s="42"/>
      <c r="C2" s="42"/>
      <c r="D2" s="5"/>
      <c r="E2" s="5"/>
      <c r="F2" s="5"/>
      <c r="G2" s="5"/>
      <c r="H2" s="5"/>
      <c r="I2" s="22" t="s">
        <v>50</v>
      </c>
    </row>
    <row r="3" spans="1:9" x14ac:dyDescent="0.3">
      <c r="A3" s="8" t="s">
        <v>17</v>
      </c>
      <c r="B3" s="43" t="s">
        <v>18</v>
      </c>
      <c r="C3" s="43" t="s">
        <v>19</v>
      </c>
      <c r="D3" s="43" t="s">
        <v>16</v>
      </c>
      <c r="E3" s="8" t="s">
        <v>20</v>
      </c>
      <c r="F3" s="8" t="s">
        <v>21</v>
      </c>
      <c r="G3" s="8" t="s">
        <v>22</v>
      </c>
      <c r="H3" s="8" t="s">
        <v>23</v>
      </c>
      <c r="I3" s="41" t="s">
        <v>51</v>
      </c>
    </row>
    <row r="4" spans="1:9" x14ac:dyDescent="0.3">
      <c r="A4" s="8" t="s">
        <v>24</v>
      </c>
      <c r="B4" s="43"/>
      <c r="C4" s="43"/>
      <c r="D4" s="43"/>
      <c r="E4" s="8" t="s">
        <v>1</v>
      </c>
      <c r="F4" s="8" t="s">
        <v>1</v>
      </c>
      <c r="G4" s="8" t="s">
        <v>1</v>
      </c>
      <c r="H4" s="8" t="s">
        <v>1</v>
      </c>
      <c r="I4" s="41"/>
    </row>
    <row r="5" spans="1:9" x14ac:dyDescent="0.3">
      <c r="A5" s="44" t="s">
        <v>25</v>
      </c>
      <c r="B5" s="44"/>
      <c r="C5" s="44"/>
      <c r="D5" s="30">
        <v>60021240</v>
      </c>
      <c r="E5" s="31">
        <v>13033230</v>
      </c>
      <c r="F5" s="31">
        <v>13084380</v>
      </c>
      <c r="G5" s="31">
        <v>17476380</v>
      </c>
      <c r="H5" s="31">
        <v>16427250</v>
      </c>
      <c r="I5" s="32">
        <v>712680</v>
      </c>
    </row>
    <row r="6" spans="1:9" x14ac:dyDescent="0.3">
      <c r="A6" s="36" t="s">
        <v>2</v>
      </c>
      <c r="B6" s="38" t="s">
        <v>2</v>
      </c>
      <c r="C6" s="9" t="s">
        <v>4</v>
      </c>
      <c r="D6" s="6">
        <v>40236000</v>
      </c>
      <c r="E6" s="10">
        <v>9213000</v>
      </c>
      <c r="F6" s="10">
        <v>9213000</v>
      </c>
      <c r="G6" s="10">
        <v>11751000</v>
      </c>
      <c r="H6" s="10">
        <v>10059000</v>
      </c>
      <c r="I6" s="20">
        <v>0</v>
      </c>
    </row>
    <row r="7" spans="1:9" x14ac:dyDescent="0.3">
      <c r="A7" s="36"/>
      <c r="B7" s="38"/>
      <c r="C7" s="9" t="s">
        <v>26</v>
      </c>
      <c r="D7" s="6">
        <v>4948300</v>
      </c>
      <c r="E7" s="10">
        <v>1655500</v>
      </c>
      <c r="F7" s="10">
        <v>60000</v>
      </c>
      <c r="G7" s="10">
        <v>2932800</v>
      </c>
      <c r="H7" s="10">
        <v>300000</v>
      </c>
      <c r="I7" s="20">
        <v>0</v>
      </c>
    </row>
    <row r="8" spans="1:9" ht="21" x14ac:dyDescent="0.3">
      <c r="A8" s="36"/>
      <c r="B8" s="38"/>
      <c r="C8" s="9" t="s">
        <v>27</v>
      </c>
      <c r="D8" s="18">
        <v>0</v>
      </c>
      <c r="E8" s="10">
        <v>0</v>
      </c>
      <c r="F8" s="10">
        <v>0</v>
      </c>
      <c r="G8" s="10">
        <v>0</v>
      </c>
      <c r="H8" s="10">
        <v>0</v>
      </c>
      <c r="I8" s="20">
        <v>0</v>
      </c>
    </row>
    <row r="9" spans="1:9" ht="21" x14ac:dyDescent="0.3">
      <c r="A9" s="36"/>
      <c r="B9" s="38"/>
      <c r="C9" s="9" t="s">
        <v>28</v>
      </c>
      <c r="D9" s="18">
        <v>1744230</v>
      </c>
      <c r="E9" s="10">
        <v>427700</v>
      </c>
      <c r="F9" s="10">
        <v>442460</v>
      </c>
      <c r="G9" s="10">
        <v>431720</v>
      </c>
      <c r="H9" s="10">
        <v>442350</v>
      </c>
      <c r="I9" s="23">
        <v>687390</v>
      </c>
    </row>
    <row r="10" spans="1:9" ht="21" x14ac:dyDescent="0.3">
      <c r="A10" s="36"/>
      <c r="B10" s="38"/>
      <c r="C10" s="9" t="s">
        <v>29</v>
      </c>
      <c r="D10" s="6">
        <v>2400000</v>
      </c>
      <c r="E10" s="10">
        <v>600000</v>
      </c>
      <c r="F10" s="10">
        <v>600000</v>
      </c>
      <c r="G10" s="10">
        <v>600000</v>
      </c>
      <c r="H10" s="10">
        <v>600000</v>
      </c>
      <c r="I10" s="20">
        <v>0</v>
      </c>
    </row>
    <row r="11" spans="1:9" x14ac:dyDescent="0.3">
      <c r="A11" s="36"/>
      <c r="B11" s="35" t="s">
        <v>3</v>
      </c>
      <c r="C11" s="35"/>
      <c r="D11" s="11">
        <v>49328530</v>
      </c>
      <c r="E11" s="11">
        <v>11896200</v>
      </c>
      <c r="F11" s="11">
        <v>10315460</v>
      </c>
      <c r="G11" s="11">
        <v>15715520</v>
      </c>
      <c r="H11" s="11">
        <v>11401350</v>
      </c>
      <c r="I11" s="24">
        <v>687390</v>
      </c>
    </row>
    <row r="12" spans="1:9" x14ac:dyDescent="0.3">
      <c r="A12" s="45" t="s">
        <v>30</v>
      </c>
      <c r="B12" s="12" t="s">
        <v>31</v>
      </c>
      <c r="C12" s="9" t="s">
        <v>10</v>
      </c>
      <c r="D12" s="13">
        <v>130000</v>
      </c>
      <c r="E12" s="6">
        <v>0</v>
      </c>
      <c r="F12" s="6">
        <v>20000</v>
      </c>
      <c r="G12" s="6">
        <v>60000</v>
      </c>
      <c r="H12" s="6">
        <v>50000</v>
      </c>
      <c r="I12" s="28">
        <v>-60000</v>
      </c>
    </row>
    <row r="13" spans="1:9" x14ac:dyDescent="0.3">
      <c r="A13" s="46"/>
      <c r="B13" s="12" t="s">
        <v>5</v>
      </c>
      <c r="C13" s="9" t="s">
        <v>8</v>
      </c>
      <c r="D13" s="13">
        <v>454800</v>
      </c>
      <c r="E13" s="6">
        <v>113700</v>
      </c>
      <c r="F13" s="6">
        <v>113700</v>
      </c>
      <c r="G13" s="6">
        <v>113700</v>
      </c>
      <c r="H13" s="6">
        <v>113700</v>
      </c>
      <c r="I13" s="29">
        <v>0</v>
      </c>
    </row>
    <row r="14" spans="1:9" ht="21" x14ac:dyDescent="0.3">
      <c r="A14" s="46"/>
      <c r="B14" s="12"/>
      <c r="C14" s="9" t="s">
        <v>32</v>
      </c>
      <c r="D14" s="13">
        <v>788480</v>
      </c>
      <c r="E14" s="6">
        <v>12450</v>
      </c>
      <c r="F14" s="6">
        <v>330850</v>
      </c>
      <c r="G14" s="6">
        <v>0</v>
      </c>
      <c r="H14" s="6">
        <v>445180</v>
      </c>
      <c r="I14" s="28">
        <v>-181280</v>
      </c>
    </row>
    <row r="15" spans="1:9" x14ac:dyDescent="0.3">
      <c r="A15" s="46"/>
      <c r="B15" s="14"/>
      <c r="C15" s="9" t="s">
        <v>6</v>
      </c>
      <c r="D15" s="13">
        <v>1859510</v>
      </c>
      <c r="E15" s="6">
        <v>598210</v>
      </c>
      <c r="F15" s="6">
        <v>409690</v>
      </c>
      <c r="G15" s="6">
        <v>371770</v>
      </c>
      <c r="H15" s="6">
        <v>479840</v>
      </c>
      <c r="I15" s="28">
        <v>-59510</v>
      </c>
    </row>
    <row r="16" spans="1:9" x14ac:dyDescent="0.3">
      <c r="A16" s="46"/>
      <c r="B16" s="14"/>
      <c r="C16" s="9" t="s">
        <v>9</v>
      </c>
      <c r="D16" s="13">
        <v>180000</v>
      </c>
      <c r="E16" s="6">
        <v>180000</v>
      </c>
      <c r="F16" s="6">
        <v>0</v>
      </c>
      <c r="G16" s="6">
        <v>0</v>
      </c>
      <c r="H16" s="6">
        <v>0</v>
      </c>
      <c r="I16" s="29">
        <v>20000</v>
      </c>
    </row>
    <row r="17" spans="1:9" x14ac:dyDescent="0.3">
      <c r="A17" s="46"/>
      <c r="B17" s="14"/>
      <c r="C17" s="9" t="s">
        <v>7</v>
      </c>
      <c r="D17" s="13">
        <v>319150</v>
      </c>
      <c r="E17" s="6">
        <v>50000</v>
      </c>
      <c r="F17" s="6">
        <v>99150</v>
      </c>
      <c r="G17" s="6">
        <v>120000</v>
      </c>
      <c r="H17" s="7">
        <v>50000</v>
      </c>
      <c r="I17" s="29">
        <v>280850</v>
      </c>
    </row>
    <row r="18" spans="1:9" x14ac:dyDescent="0.3">
      <c r="A18" s="46"/>
      <c r="B18" s="14"/>
      <c r="C18" s="9" t="s">
        <v>12</v>
      </c>
      <c r="D18" s="13">
        <v>576000</v>
      </c>
      <c r="E18" s="6">
        <v>40000</v>
      </c>
      <c r="F18" s="6">
        <v>148700</v>
      </c>
      <c r="G18" s="6">
        <v>101800</v>
      </c>
      <c r="H18" s="6">
        <v>285500</v>
      </c>
      <c r="I18" s="29">
        <v>0</v>
      </c>
    </row>
    <row r="19" spans="1:9" ht="21" x14ac:dyDescent="0.3">
      <c r="A19" s="46"/>
      <c r="B19" s="14"/>
      <c r="C19" s="9" t="s">
        <v>13</v>
      </c>
      <c r="D19" s="13">
        <v>730000</v>
      </c>
      <c r="E19" s="6">
        <v>145670</v>
      </c>
      <c r="F19" s="6">
        <v>139860</v>
      </c>
      <c r="G19" s="6">
        <v>258030</v>
      </c>
      <c r="H19" s="6">
        <v>186440</v>
      </c>
      <c r="I19" s="29">
        <v>0</v>
      </c>
    </row>
    <row r="20" spans="1:9" x14ac:dyDescent="0.3">
      <c r="A20" s="46"/>
      <c r="B20" s="14"/>
      <c r="C20" s="15" t="s">
        <v>33</v>
      </c>
      <c r="D20" s="19">
        <v>136760</v>
      </c>
      <c r="E20" s="6">
        <v>0</v>
      </c>
      <c r="F20" s="6">
        <v>40000</v>
      </c>
      <c r="G20" s="6">
        <v>96760</v>
      </c>
      <c r="H20" s="6">
        <v>0</v>
      </c>
      <c r="I20" s="29">
        <v>23240</v>
      </c>
    </row>
    <row r="21" spans="1:9" x14ac:dyDescent="0.3">
      <c r="A21" s="46"/>
      <c r="B21" s="14"/>
      <c r="C21" s="15" t="s">
        <v>34</v>
      </c>
      <c r="D21" s="19">
        <v>3498220</v>
      </c>
      <c r="E21" s="6">
        <v>0</v>
      </c>
      <c r="F21" s="7">
        <v>335800</v>
      </c>
      <c r="G21" s="6">
        <v>68000</v>
      </c>
      <c r="H21" s="6">
        <v>3094420</v>
      </c>
      <c r="I21" s="29">
        <v>1780</v>
      </c>
    </row>
    <row r="22" spans="1:9" x14ac:dyDescent="0.3">
      <c r="A22" s="46"/>
      <c r="B22" s="35" t="s">
        <v>3</v>
      </c>
      <c r="C22" s="35"/>
      <c r="D22" s="16">
        <v>8672920</v>
      </c>
      <c r="E22" s="16">
        <v>1140030</v>
      </c>
      <c r="F22" s="16">
        <v>1637750</v>
      </c>
      <c r="G22" s="16">
        <v>1190060</v>
      </c>
      <c r="H22" s="16">
        <v>4705080</v>
      </c>
      <c r="I22" s="27">
        <v>25080</v>
      </c>
    </row>
    <row r="23" spans="1:9" x14ac:dyDescent="0.3">
      <c r="A23" s="46"/>
      <c r="B23" s="12" t="s">
        <v>35</v>
      </c>
      <c r="C23" s="9" t="s">
        <v>36</v>
      </c>
      <c r="D23" s="13">
        <v>0</v>
      </c>
      <c r="E23" s="6">
        <v>0</v>
      </c>
      <c r="F23" s="6">
        <v>0</v>
      </c>
      <c r="G23" s="6">
        <v>0</v>
      </c>
      <c r="H23" s="6">
        <v>0</v>
      </c>
      <c r="I23" s="25">
        <v>0</v>
      </c>
    </row>
    <row r="24" spans="1:9" x14ac:dyDescent="0.3">
      <c r="A24" s="46"/>
      <c r="B24" s="12" t="s">
        <v>37</v>
      </c>
      <c r="C24" s="9" t="s">
        <v>38</v>
      </c>
      <c r="D24" s="13">
        <v>0</v>
      </c>
      <c r="E24" s="6">
        <v>0</v>
      </c>
      <c r="F24" s="6">
        <v>0</v>
      </c>
      <c r="G24" s="6">
        <v>0</v>
      </c>
      <c r="H24" s="6">
        <v>0</v>
      </c>
      <c r="I24" s="25">
        <v>0</v>
      </c>
    </row>
    <row r="25" spans="1:9" ht="21" x14ac:dyDescent="0.3">
      <c r="A25" s="46"/>
      <c r="B25" s="14"/>
      <c r="C25" s="9" t="s">
        <v>39</v>
      </c>
      <c r="D25" s="13">
        <v>0</v>
      </c>
      <c r="E25" s="6">
        <v>0</v>
      </c>
      <c r="F25" s="6">
        <v>0</v>
      </c>
      <c r="G25" s="6">
        <v>0</v>
      </c>
      <c r="H25" s="6">
        <v>0</v>
      </c>
      <c r="I25" s="25">
        <v>0</v>
      </c>
    </row>
    <row r="26" spans="1:9" x14ac:dyDescent="0.3">
      <c r="A26" s="47"/>
      <c r="B26" s="35" t="s">
        <v>3</v>
      </c>
      <c r="C26" s="35"/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21">
        <v>0</v>
      </c>
    </row>
    <row r="27" spans="1:9" ht="21" x14ac:dyDescent="0.3">
      <c r="A27" s="36" t="s">
        <v>40</v>
      </c>
      <c r="B27" s="38" t="s">
        <v>40</v>
      </c>
      <c r="C27" s="9" t="s">
        <v>41</v>
      </c>
      <c r="D27" s="39">
        <v>1079790</v>
      </c>
      <c r="E27" s="37">
        <v>57000</v>
      </c>
      <c r="F27" s="37">
        <v>1131170</v>
      </c>
      <c r="G27" s="37">
        <v>570800</v>
      </c>
      <c r="H27" s="37">
        <v>320820</v>
      </c>
      <c r="I27" s="34">
        <v>210</v>
      </c>
    </row>
    <row r="28" spans="1:9" ht="21" x14ac:dyDescent="0.3">
      <c r="A28" s="36"/>
      <c r="B28" s="38"/>
      <c r="C28" s="9" t="s">
        <v>42</v>
      </c>
      <c r="D28" s="40"/>
      <c r="E28" s="37"/>
      <c r="F28" s="37"/>
      <c r="G28" s="37"/>
      <c r="H28" s="37"/>
      <c r="I28" s="34"/>
    </row>
    <row r="29" spans="1:9" ht="21" x14ac:dyDescent="0.3">
      <c r="A29" s="36"/>
      <c r="B29" s="38"/>
      <c r="C29" s="9" t="s">
        <v>43</v>
      </c>
      <c r="D29" s="33"/>
      <c r="E29" s="6">
        <v>0</v>
      </c>
      <c r="F29" s="6">
        <v>0</v>
      </c>
      <c r="G29" s="6">
        <v>0</v>
      </c>
      <c r="H29" s="6">
        <v>0</v>
      </c>
      <c r="I29" s="34"/>
    </row>
    <row r="30" spans="1:9" ht="21" x14ac:dyDescent="0.3">
      <c r="A30" s="36"/>
      <c r="B30" s="38"/>
      <c r="C30" s="9" t="s">
        <v>44</v>
      </c>
      <c r="D30" s="33"/>
      <c r="E30" s="6">
        <v>0</v>
      </c>
      <c r="F30" s="6">
        <v>0</v>
      </c>
      <c r="G30" s="6">
        <v>0</v>
      </c>
      <c r="H30" s="6">
        <v>0</v>
      </c>
      <c r="I30" s="34"/>
    </row>
    <row r="31" spans="1:9" ht="21" x14ac:dyDescent="0.3">
      <c r="A31" s="36"/>
      <c r="B31" s="38"/>
      <c r="C31" s="9" t="s">
        <v>45</v>
      </c>
      <c r="D31" s="33"/>
      <c r="E31" s="6">
        <v>0</v>
      </c>
      <c r="F31" s="6">
        <v>0</v>
      </c>
      <c r="G31" s="6">
        <v>0</v>
      </c>
      <c r="H31" s="6">
        <v>0</v>
      </c>
      <c r="I31" s="34"/>
    </row>
    <row r="32" spans="1:9" x14ac:dyDescent="0.3">
      <c r="A32" s="36"/>
      <c r="B32" s="38"/>
      <c r="C32" s="9" t="s">
        <v>46</v>
      </c>
      <c r="D32" s="33"/>
      <c r="E32" s="6">
        <v>0</v>
      </c>
      <c r="F32" s="6">
        <v>0</v>
      </c>
      <c r="G32" s="6">
        <v>0</v>
      </c>
      <c r="H32" s="6">
        <v>0</v>
      </c>
      <c r="I32" s="34"/>
    </row>
    <row r="33" spans="1:9" x14ac:dyDescent="0.3">
      <c r="A33" s="36"/>
      <c r="B33" s="35" t="s">
        <v>3</v>
      </c>
      <c r="C33" s="35"/>
      <c r="D33" s="16"/>
      <c r="E33" s="16">
        <v>57000</v>
      </c>
      <c r="F33" s="16">
        <v>1131170</v>
      </c>
      <c r="G33" s="16">
        <v>570800</v>
      </c>
      <c r="H33" s="16">
        <v>320820</v>
      </c>
      <c r="I33" s="21">
        <v>210</v>
      </c>
    </row>
    <row r="34" spans="1:9" x14ac:dyDescent="0.3">
      <c r="A34" s="36" t="s">
        <v>47</v>
      </c>
      <c r="B34" s="9" t="s">
        <v>47</v>
      </c>
      <c r="C34" s="9" t="s">
        <v>48</v>
      </c>
      <c r="D34" s="17">
        <v>0</v>
      </c>
      <c r="E34" s="6">
        <v>0</v>
      </c>
      <c r="F34" s="6">
        <v>0</v>
      </c>
      <c r="G34" s="6">
        <v>0</v>
      </c>
      <c r="H34" s="6">
        <v>0</v>
      </c>
      <c r="I34" s="26">
        <v>0</v>
      </c>
    </row>
    <row r="35" spans="1:9" x14ac:dyDescent="0.3">
      <c r="A35" s="36"/>
      <c r="B35" s="35" t="s">
        <v>3</v>
      </c>
      <c r="C35" s="35"/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21">
        <v>0</v>
      </c>
    </row>
    <row r="36" spans="1:9" x14ac:dyDescent="0.3">
      <c r="A36" s="36" t="s">
        <v>14</v>
      </c>
      <c r="B36" s="12" t="s">
        <v>14</v>
      </c>
      <c r="C36" s="12" t="s">
        <v>49</v>
      </c>
      <c r="D36" s="6">
        <v>0</v>
      </c>
      <c r="E36" s="6">
        <v>0</v>
      </c>
      <c r="F36" s="6">
        <v>2982</v>
      </c>
      <c r="G36" s="6">
        <v>0</v>
      </c>
      <c r="H36" s="6">
        <v>4315</v>
      </c>
      <c r="I36" s="26">
        <v>7297</v>
      </c>
    </row>
    <row r="37" spans="1:9" x14ac:dyDescent="0.3">
      <c r="A37" s="36"/>
      <c r="B37" s="35" t="s">
        <v>3</v>
      </c>
      <c r="C37" s="35"/>
      <c r="D37" s="16">
        <v>0</v>
      </c>
      <c r="E37" s="16">
        <v>0</v>
      </c>
      <c r="F37" s="16">
        <v>2982</v>
      </c>
      <c r="G37" s="16">
        <v>0</v>
      </c>
      <c r="H37" s="16">
        <v>4315</v>
      </c>
      <c r="I37" s="21">
        <v>7297</v>
      </c>
    </row>
    <row r="39" spans="1:9" x14ac:dyDescent="0.3">
      <c r="A39" s="180" t="s">
        <v>103</v>
      </c>
    </row>
    <row r="40" spans="1:9" ht="16.5" customHeight="1" x14ac:dyDescent="0.3">
      <c r="A40" s="257" t="s">
        <v>108</v>
      </c>
      <c r="B40" s="201" t="s">
        <v>109</v>
      </c>
      <c r="C40" s="259" t="s">
        <v>110</v>
      </c>
    </row>
    <row r="41" spans="1:9" x14ac:dyDescent="0.3">
      <c r="A41" s="258"/>
      <c r="B41" s="201" t="s">
        <v>111</v>
      </c>
      <c r="C41" s="260">
        <v>712680</v>
      </c>
    </row>
    <row r="42" spans="1:9" x14ac:dyDescent="0.3">
      <c r="A42" s="258"/>
      <c r="B42" s="201" t="s">
        <v>112</v>
      </c>
      <c r="C42" s="260">
        <v>0</v>
      </c>
    </row>
    <row r="43" spans="1:9" x14ac:dyDescent="0.3">
      <c r="A43" s="258"/>
      <c r="B43" s="201" t="s">
        <v>78</v>
      </c>
      <c r="C43" s="260">
        <v>0</v>
      </c>
    </row>
    <row r="44" spans="1:9" x14ac:dyDescent="0.3">
      <c r="A44" s="259" t="s">
        <v>113</v>
      </c>
      <c r="B44" s="201" t="s">
        <v>114</v>
      </c>
      <c r="C44" s="260">
        <v>7297</v>
      </c>
    </row>
  </sheetData>
  <mergeCells count="27">
    <mergeCell ref="A1:I1"/>
    <mergeCell ref="A40:A43"/>
    <mergeCell ref="A36:A37"/>
    <mergeCell ref="B37:C37"/>
    <mergeCell ref="G27:G28"/>
    <mergeCell ref="H27:H28"/>
    <mergeCell ref="A12:A26"/>
    <mergeCell ref="B22:C22"/>
    <mergeCell ref="B26:C26"/>
    <mergeCell ref="A6:A11"/>
    <mergeCell ref="B6:B10"/>
    <mergeCell ref="B11:C11"/>
    <mergeCell ref="A2:C2"/>
    <mergeCell ref="B3:B4"/>
    <mergeCell ref="C3:C4"/>
    <mergeCell ref="D3:D4"/>
    <mergeCell ref="A5:C5"/>
    <mergeCell ref="I27:I32"/>
    <mergeCell ref="B33:C33"/>
    <mergeCell ref="A34:A35"/>
    <mergeCell ref="B35:C35"/>
    <mergeCell ref="F27:F28"/>
    <mergeCell ref="E27:E28"/>
    <mergeCell ref="A27:A33"/>
    <mergeCell ref="B27:B32"/>
    <mergeCell ref="D27:D28"/>
    <mergeCell ref="I3:I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workbookViewId="0">
      <selection sqref="A1:I1"/>
    </sheetView>
  </sheetViews>
  <sheetFormatPr defaultRowHeight="16.5" x14ac:dyDescent="0.3"/>
  <cols>
    <col min="3" max="3" width="11.25" customWidth="1"/>
    <col min="4" max="4" width="10.75" customWidth="1"/>
    <col min="5" max="5" width="13.875" customWidth="1"/>
    <col min="6" max="7" width="12.25" customWidth="1"/>
    <col min="8" max="8" width="12.125" customWidth="1"/>
    <col min="9" max="9" width="11.875" customWidth="1"/>
  </cols>
  <sheetData>
    <row r="1" spans="1:9" ht="18.75" customHeight="1" x14ac:dyDescent="0.3">
      <c r="A1" s="48" t="s">
        <v>106</v>
      </c>
      <c r="B1" s="48"/>
      <c r="C1" s="48"/>
      <c r="D1" s="48"/>
      <c r="E1" s="48"/>
      <c r="F1" s="48"/>
      <c r="G1" s="48"/>
      <c r="H1" s="48"/>
      <c r="I1" s="48"/>
    </row>
    <row r="2" spans="1:9" ht="18" customHeight="1" x14ac:dyDescent="0.3"/>
    <row r="19" ht="19.5" customHeight="1" x14ac:dyDescent="0.3"/>
    <row r="20" ht="19.5" customHeight="1" x14ac:dyDescent="0.3"/>
    <row r="21" ht="20.25" customHeight="1" x14ac:dyDescent="0.3"/>
    <row r="25" ht="20.25" customHeight="1" x14ac:dyDescent="0.3"/>
    <row r="41" spans="1:3" x14ac:dyDescent="0.3">
      <c r="A41" s="180" t="s">
        <v>103</v>
      </c>
    </row>
    <row r="42" spans="1:3" x14ac:dyDescent="0.3">
      <c r="A42" s="257" t="s">
        <v>108</v>
      </c>
      <c r="B42" s="201" t="s">
        <v>109</v>
      </c>
      <c r="C42" s="259" t="s">
        <v>110</v>
      </c>
    </row>
    <row r="43" spans="1:3" x14ac:dyDescent="0.3">
      <c r="A43" s="258"/>
      <c r="B43" s="201" t="s">
        <v>111</v>
      </c>
      <c r="C43" s="260">
        <v>28470</v>
      </c>
    </row>
    <row r="44" spans="1:3" x14ac:dyDescent="0.3">
      <c r="A44" s="258"/>
      <c r="B44" s="201" t="s">
        <v>112</v>
      </c>
      <c r="C44" s="260">
        <v>0</v>
      </c>
    </row>
    <row r="45" spans="1:3" x14ac:dyDescent="0.3">
      <c r="A45" s="258"/>
      <c r="B45" s="201" t="s">
        <v>78</v>
      </c>
      <c r="C45" s="260">
        <v>0</v>
      </c>
    </row>
    <row r="46" spans="1:3" x14ac:dyDescent="0.3">
      <c r="A46" s="259" t="s">
        <v>113</v>
      </c>
      <c r="B46" s="201" t="s">
        <v>114</v>
      </c>
      <c r="C46" s="260">
        <v>5885</v>
      </c>
    </row>
  </sheetData>
  <mergeCells count="2">
    <mergeCell ref="A1:I1"/>
    <mergeCell ref="A42:A45"/>
  </mergeCells>
  <phoneticPr fontId="1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workbookViewId="0">
      <selection sqref="A1:I1"/>
    </sheetView>
  </sheetViews>
  <sheetFormatPr defaultRowHeight="16.5" x14ac:dyDescent="0.3"/>
  <cols>
    <col min="1" max="1" width="8.875" customWidth="1"/>
    <col min="2" max="2" width="8.125" customWidth="1"/>
    <col min="3" max="3" width="11.5" customWidth="1"/>
    <col min="4" max="4" width="12.25" customWidth="1"/>
    <col min="5" max="5" width="11.625" customWidth="1"/>
    <col min="6" max="6" width="13.75" customWidth="1"/>
    <col min="7" max="7" width="11.875" bestFit="1" customWidth="1"/>
    <col min="8" max="8" width="10.625" bestFit="1" customWidth="1"/>
    <col min="9" max="9" width="9.375" bestFit="1" customWidth="1"/>
  </cols>
  <sheetData>
    <row r="1" spans="1:9" ht="20.25" x14ac:dyDescent="0.3">
      <c r="A1" s="48" t="s">
        <v>107</v>
      </c>
      <c r="B1" s="48"/>
      <c r="C1" s="48"/>
      <c r="D1" s="49"/>
      <c r="E1" s="49"/>
      <c r="F1" s="49"/>
      <c r="G1" s="49"/>
      <c r="H1" s="49"/>
      <c r="I1" s="49"/>
    </row>
    <row r="2" spans="1:9" ht="21" thickBot="1" x14ac:dyDescent="0.35">
      <c r="A2" s="197"/>
      <c r="B2" s="197"/>
      <c r="C2" s="197"/>
      <c r="D2" s="200"/>
      <c r="E2" s="200"/>
      <c r="F2" s="200"/>
      <c r="G2" s="200"/>
      <c r="H2" s="200"/>
      <c r="I2" s="200"/>
    </row>
    <row r="3" spans="1:9" x14ac:dyDescent="0.3">
      <c r="A3" s="210" t="s">
        <v>17</v>
      </c>
      <c r="B3" s="211" t="s">
        <v>18</v>
      </c>
      <c r="C3" s="211" t="s">
        <v>19</v>
      </c>
      <c r="D3" s="212" t="s">
        <v>16</v>
      </c>
      <c r="E3" s="213" t="s">
        <v>20</v>
      </c>
      <c r="F3" s="213" t="s">
        <v>21</v>
      </c>
      <c r="G3" s="213" t="s">
        <v>22</v>
      </c>
      <c r="H3" s="214" t="s">
        <v>23</v>
      </c>
      <c r="I3" s="215" t="s">
        <v>15</v>
      </c>
    </row>
    <row r="4" spans="1:9" ht="17.25" thickBot="1" x14ac:dyDescent="0.35">
      <c r="A4" s="216" t="s">
        <v>24</v>
      </c>
      <c r="B4" s="217"/>
      <c r="C4" s="217"/>
      <c r="D4" s="218"/>
      <c r="E4" s="219" t="s">
        <v>1</v>
      </c>
      <c r="F4" s="219" t="s">
        <v>1</v>
      </c>
      <c r="G4" s="219" t="s">
        <v>1</v>
      </c>
      <c r="H4" s="220" t="s">
        <v>1</v>
      </c>
      <c r="I4" s="221"/>
    </row>
    <row r="5" spans="1:9" ht="17.25" thickBot="1" x14ac:dyDescent="0.35">
      <c r="A5" s="222" t="s">
        <v>25</v>
      </c>
      <c r="B5" s="223"/>
      <c r="C5" s="223"/>
      <c r="D5" s="224">
        <v>30868450</v>
      </c>
      <c r="E5" s="225">
        <v>0</v>
      </c>
      <c r="F5" s="225">
        <v>9916740</v>
      </c>
      <c r="G5" s="225">
        <v>10599220</v>
      </c>
      <c r="H5" s="226">
        <v>10352490</v>
      </c>
      <c r="I5" s="227">
        <v>20</v>
      </c>
    </row>
    <row r="6" spans="1:9" x14ac:dyDescent="0.3">
      <c r="A6" s="228" t="s">
        <v>2</v>
      </c>
      <c r="B6" s="229" t="s">
        <v>2</v>
      </c>
      <c r="C6" s="230" t="s">
        <v>4</v>
      </c>
      <c r="D6" s="231">
        <v>19566000</v>
      </c>
      <c r="E6" s="232">
        <v>0</v>
      </c>
      <c r="F6" s="233">
        <v>5961000</v>
      </c>
      <c r="G6" s="233">
        <v>7083000</v>
      </c>
      <c r="H6" s="234">
        <v>6522000</v>
      </c>
      <c r="I6" s="235"/>
    </row>
    <row r="7" spans="1:9" x14ac:dyDescent="0.3">
      <c r="A7" s="236"/>
      <c r="B7" s="50"/>
      <c r="C7" s="51" t="s">
        <v>26</v>
      </c>
      <c r="D7" s="204">
        <v>2384400</v>
      </c>
      <c r="E7" s="52">
        <v>0</v>
      </c>
      <c r="F7" s="53">
        <v>360000</v>
      </c>
      <c r="G7" s="53">
        <v>1664400</v>
      </c>
      <c r="H7" s="54">
        <v>360000</v>
      </c>
      <c r="I7" s="237"/>
    </row>
    <row r="8" spans="1:9" x14ac:dyDescent="0.3">
      <c r="A8" s="236"/>
      <c r="B8" s="50"/>
      <c r="C8" s="51" t="s">
        <v>27</v>
      </c>
      <c r="D8" s="204">
        <v>0</v>
      </c>
      <c r="E8" s="52">
        <v>0</v>
      </c>
      <c r="F8" s="53">
        <v>0</v>
      </c>
      <c r="G8" s="53">
        <v>0</v>
      </c>
      <c r="H8" s="54">
        <v>0</v>
      </c>
      <c r="I8" s="238"/>
    </row>
    <row r="9" spans="1:9" x14ac:dyDescent="0.3">
      <c r="A9" s="236"/>
      <c r="B9" s="50"/>
      <c r="C9" s="51" t="s">
        <v>28</v>
      </c>
      <c r="D9" s="204">
        <v>1676050</v>
      </c>
      <c r="E9" s="52">
        <v>0</v>
      </c>
      <c r="F9" s="53">
        <v>507970</v>
      </c>
      <c r="G9" s="53">
        <v>605550</v>
      </c>
      <c r="H9" s="54">
        <v>562530</v>
      </c>
      <c r="I9" s="237"/>
    </row>
    <row r="10" spans="1:9" ht="21" x14ac:dyDescent="0.3">
      <c r="A10" s="236"/>
      <c r="B10" s="50"/>
      <c r="C10" s="55" t="s">
        <v>29</v>
      </c>
      <c r="D10" s="204">
        <v>1350000</v>
      </c>
      <c r="E10" s="56">
        <v>0</v>
      </c>
      <c r="F10" s="57">
        <v>450000</v>
      </c>
      <c r="G10" s="57">
        <v>450000</v>
      </c>
      <c r="H10" s="58">
        <v>450000</v>
      </c>
      <c r="I10" s="237"/>
    </row>
    <row r="11" spans="1:9" x14ac:dyDescent="0.3">
      <c r="A11" s="239"/>
      <c r="B11" s="59" t="s">
        <v>3</v>
      </c>
      <c r="C11" s="60"/>
      <c r="D11" s="205">
        <v>24976450</v>
      </c>
      <c r="E11" s="61">
        <v>0</v>
      </c>
      <c r="F11" s="62">
        <v>7278970</v>
      </c>
      <c r="G11" s="62">
        <v>9802950</v>
      </c>
      <c r="H11" s="63">
        <v>7894530</v>
      </c>
      <c r="I11" s="240">
        <v>20</v>
      </c>
    </row>
    <row r="12" spans="1:9" x14ac:dyDescent="0.3">
      <c r="A12" s="241"/>
      <c r="B12" s="64" t="s">
        <v>31</v>
      </c>
      <c r="C12" s="65" t="s">
        <v>52</v>
      </c>
      <c r="D12" s="204">
        <v>32200</v>
      </c>
      <c r="E12" s="66">
        <v>0</v>
      </c>
      <c r="F12" s="66">
        <v>25200</v>
      </c>
      <c r="G12" s="66">
        <v>7000</v>
      </c>
      <c r="H12" s="67">
        <v>0</v>
      </c>
      <c r="I12" s="242"/>
    </row>
    <row r="13" spans="1:9" x14ac:dyDescent="0.3">
      <c r="A13" s="241"/>
      <c r="B13" s="64" t="s">
        <v>5</v>
      </c>
      <c r="C13" s="68" t="s">
        <v>32</v>
      </c>
      <c r="D13" s="204">
        <v>897290</v>
      </c>
      <c r="E13" s="66">
        <v>0</v>
      </c>
      <c r="F13" s="66">
        <v>461470</v>
      </c>
      <c r="G13" s="66">
        <v>75160</v>
      </c>
      <c r="H13" s="67">
        <v>360660</v>
      </c>
      <c r="I13" s="242"/>
    </row>
    <row r="14" spans="1:9" x14ac:dyDescent="0.3">
      <c r="A14" s="241" t="s">
        <v>31</v>
      </c>
      <c r="B14" s="64"/>
      <c r="C14" s="55" t="s">
        <v>6</v>
      </c>
      <c r="D14" s="204">
        <v>1349910</v>
      </c>
      <c r="E14" s="66">
        <v>0</v>
      </c>
      <c r="F14" s="66">
        <v>620760</v>
      </c>
      <c r="G14" s="66">
        <v>297400</v>
      </c>
      <c r="H14" s="67">
        <v>431750</v>
      </c>
      <c r="I14" s="242"/>
    </row>
    <row r="15" spans="1:9" x14ac:dyDescent="0.3">
      <c r="A15" s="241" t="s">
        <v>5</v>
      </c>
      <c r="B15" s="69"/>
      <c r="C15" s="55" t="s">
        <v>9</v>
      </c>
      <c r="D15" s="204">
        <v>447600</v>
      </c>
      <c r="E15" s="66">
        <v>0</v>
      </c>
      <c r="F15" s="66">
        <v>200000</v>
      </c>
      <c r="G15" s="66">
        <v>70000</v>
      </c>
      <c r="H15" s="67">
        <v>177600</v>
      </c>
      <c r="I15" s="242"/>
    </row>
    <row r="16" spans="1:9" x14ac:dyDescent="0.3">
      <c r="A16" s="241"/>
      <c r="B16" s="69"/>
      <c r="C16" s="55" t="s">
        <v>8</v>
      </c>
      <c r="D16" s="204">
        <v>30000</v>
      </c>
      <c r="E16" s="66">
        <v>0</v>
      </c>
      <c r="F16" s="66">
        <v>0</v>
      </c>
      <c r="G16" s="66">
        <v>30000</v>
      </c>
      <c r="H16" s="67">
        <v>0</v>
      </c>
      <c r="I16" s="242"/>
    </row>
    <row r="17" spans="1:9" x14ac:dyDescent="0.3">
      <c r="A17" s="241"/>
      <c r="B17" s="69"/>
      <c r="C17" s="55" t="s">
        <v>10</v>
      </c>
      <c r="D17" s="204">
        <v>133000</v>
      </c>
      <c r="E17" s="66">
        <v>0</v>
      </c>
      <c r="F17" s="66">
        <v>0</v>
      </c>
      <c r="G17" s="66">
        <v>63000</v>
      </c>
      <c r="H17" s="67">
        <v>70000</v>
      </c>
      <c r="I17" s="242"/>
    </row>
    <row r="18" spans="1:9" x14ac:dyDescent="0.3">
      <c r="A18" s="241"/>
      <c r="B18" s="69"/>
      <c r="C18" s="51" t="s">
        <v>7</v>
      </c>
      <c r="D18" s="204">
        <v>50000</v>
      </c>
      <c r="E18" s="66">
        <v>0</v>
      </c>
      <c r="F18" s="66">
        <v>0</v>
      </c>
      <c r="G18" s="66">
        <v>0</v>
      </c>
      <c r="H18" s="67">
        <v>50000</v>
      </c>
      <c r="I18" s="242"/>
    </row>
    <row r="19" spans="1:9" x14ac:dyDescent="0.3">
      <c r="A19" s="241"/>
      <c r="B19" s="59" t="s">
        <v>3</v>
      </c>
      <c r="C19" s="60"/>
      <c r="D19" s="206">
        <v>2940000</v>
      </c>
      <c r="E19" s="70">
        <v>0</v>
      </c>
      <c r="F19" s="70">
        <v>1307430</v>
      </c>
      <c r="G19" s="70">
        <v>542560</v>
      </c>
      <c r="H19" s="71">
        <v>1090010</v>
      </c>
      <c r="I19" s="243">
        <v>0</v>
      </c>
    </row>
    <row r="20" spans="1:9" x14ac:dyDescent="0.3">
      <c r="A20" s="241"/>
      <c r="B20" s="64" t="s">
        <v>35</v>
      </c>
      <c r="C20" s="65" t="s">
        <v>36</v>
      </c>
      <c r="D20" s="204">
        <v>0</v>
      </c>
      <c r="E20" s="72">
        <v>0</v>
      </c>
      <c r="F20" s="72">
        <v>0</v>
      </c>
      <c r="G20" s="72">
        <v>0</v>
      </c>
      <c r="H20" s="73">
        <v>0</v>
      </c>
      <c r="I20" s="242"/>
    </row>
    <row r="21" spans="1:9" x14ac:dyDescent="0.3">
      <c r="A21" s="244"/>
      <c r="B21" s="64" t="s">
        <v>37</v>
      </c>
      <c r="C21" s="55" t="s">
        <v>38</v>
      </c>
      <c r="D21" s="204">
        <v>0</v>
      </c>
      <c r="E21" s="66">
        <v>0</v>
      </c>
      <c r="F21" s="66">
        <v>0</v>
      </c>
      <c r="G21" s="66">
        <v>0</v>
      </c>
      <c r="H21" s="67">
        <v>0</v>
      </c>
      <c r="I21" s="242"/>
    </row>
    <row r="22" spans="1:9" x14ac:dyDescent="0.3">
      <c r="A22" s="244"/>
      <c r="B22" s="69"/>
      <c r="C22" s="55" t="s">
        <v>39</v>
      </c>
      <c r="D22" s="204">
        <v>0</v>
      </c>
      <c r="E22" s="66">
        <v>0</v>
      </c>
      <c r="F22" s="66">
        <v>0</v>
      </c>
      <c r="G22" s="66">
        <v>0</v>
      </c>
      <c r="H22" s="67">
        <v>0</v>
      </c>
      <c r="I22" s="242"/>
    </row>
    <row r="23" spans="1:9" x14ac:dyDescent="0.3">
      <c r="A23" s="245"/>
      <c r="B23" s="59" t="s">
        <v>3</v>
      </c>
      <c r="C23" s="60"/>
      <c r="D23" s="207">
        <v>0</v>
      </c>
      <c r="E23" s="70">
        <v>0</v>
      </c>
      <c r="F23" s="70">
        <v>0</v>
      </c>
      <c r="G23" s="70">
        <v>0</v>
      </c>
      <c r="H23" s="71">
        <v>0</v>
      </c>
      <c r="I23" s="246">
        <v>0</v>
      </c>
    </row>
    <row r="24" spans="1:9" ht="21" x14ac:dyDescent="0.3">
      <c r="A24" s="247" t="s">
        <v>40</v>
      </c>
      <c r="B24" s="74" t="s">
        <v>5</v>
      </c>
      <c r="C24" s="75" t="s">
        <v>13</v>
      </c>
      <c r="D24" s="204">
        <v>550000</v>
      </c>
      <c r="E24" s="76"/>
      <c r="F24" s="77">
        <v>172940</v>
      </c>
      <c r="G24" s="77">
        <v>55010</v>
      </c>
      <c r="H24" s="78">
        <v>322050</v>
      </c>
      <c r="I24" s="248"/>
    </row>
    <row r="25" spans="1:9" ht="21" x14ac:dyDescent="0.3">
      <c r="A25" s="236"/>
      <c r="B25" s="79"/>
      <c r="C25" s="68" t="s">
        <v>53</v>
      </c>
      <c r="D25" s="204">
        <v>160000</v>
      </c>
      <c r="E25" s="80"/>
      <c r="F25" s="81">
        <v>0</v>
      </c>
      <c r="G25" s="81">
        <v>0</v>
      </c>
      <c r="H25" s="82">
        <v>160000</v>
      </c>
      <c r="I25" s="248"/>
    </row>
    <row r="26" spans="1:9" x14ac:dyDescent="0.3">
      <c r="A26" s="236"/>
      <c r="B26" s="83"/>
      <c r="C26" s="68" t="s">
        <v>12</v>
      </c>
      <c r="D26" s="204">
        <v>432000</v>
      </c>
      <c r="E26" s="66"/>
      <c r="F26" s="66">
        <v>74800</v>
      </c>
      <c r="G26" s="66">
        <v>48700</v>
      </c>
      <c r="H26" s="67">
        <v>308500</v>
      </c>
      <c r="I26" s="248"/>
    </row>
    <row r="27" spans="1:9" x14ac:dyDescent="0.3">
      <c r="A27" s="236"/>
      <c r="B27" s="74" t="s">
        <v>40</v>
      </c>
      <c r="C27" s="68" t="s">
        <v>54</v>
      </c>
      <c r="D27" s="204">
        <v>1000000</v>
      </c>
      <c r="E27" s="66"/>
      <c r="F27" s="66">
        <v>1000000</v>
      </c>
      <c r="G27" s="66">
        <v>0</v>
      </c>
      <c r="H27" s="67">
        <v>0</v>
      </c>
      <c r="I27" s="248"/>
    </row>
    <row r="28" spans="1:9" x14ac:dyDescent="0.3">
      <c r="A28" s="236"/>
      <c r="B28" s="79"/>
      <c r="C28" s="68" t="s">
        <v>34</v>
      </c>
      <c r="D28" s="204">
        <v>0</v>
      </c>
      <c r="E28" s="66"/>
      <c r="F28" s="66">
        <v>0</v>
      </c>
      <c r="G28" s="66">
        <v>0</v>
      </c>
      <c r="H28" s="67">
        <v>0</v>
      </c>
      <c r="I28" s="248"/>
    </row>
    <row r="29" spans="1:9" ht="21" x14ac:dyDescent="0.3">
      <c r="A29" s="236"/>
      <c r="B29" s="79"/>
      <c r="C29" s="68" t="s">
        <v>55</v>
      </c>
      <c r="D29" s="204">
        <v>740500</v>
      </c>
      <c r="E29" s="66"/>
      <c r="F29" s="66">
        <v>82600</v>
      </c>
      <c r="G29" s="66">
        <v>150000</v>
      </c>
      <c r="H29" s="67">
        <v>507900</v>
      </c>
      <c r="I29" s="248"/>
    </row>
    <row r="30" spans="1:9" x14ac:dyDescent="0.3">
      <c r="A30" s="236"/>
      <c r="B30" s="83"/>
      <c r="C30" s="68" t="s">
        <v>11</v>
      </c>
      <c r="D30" s="204">
        <v>69500</v>
      </c>
      <c r="E30" s="66"/>
      <c r="F30" s="66"/>
      <c r="G30" s="66"/>
      <c r="H30" s="67">
        <v>69500</v>
      </c>
      <c r="I30" s="248"/>
    </row>
    <row r="31" spans="1:9" x14ac:dyDescent="0.3">
      <c r="A31" s="239"/>
      <c r="B31" s="59" t="s">
        <v>3</v>
      </c>
      <c r="C31" s="60"/>
      <c r="D31" s="207">
        <v>2952000</v>
      </c>
      <c r="E31" s="70">
        <v>0</v>
      </c>
      <c r="F31" s="84">
        <v>1330340</v>
      </c>
      <c r="G31" s="84">
        <v>253710</v>
      </c>
      <c r="H31" s="85">
        <v>1367950</v>
      </c>
      <c r="I31" s="246">
        <v>0</v>
      </c>
    </row>
    <row r="32" spans="1:9" x14ac:dyDescent="0.3">
      <c r="A32" s="247" t="s">
        <v>47</v>
      </c>
      <c r="B32" s="86" t="s">
        <v>47</v>
      </c>
      <c r="C32" s="51" t="s">
        <v>48</v>
      </c>
      <c r="D32" s="208"/>
      <c r="E32" s="87"/>
      <c r="F32" s="87"/>
      <c r="G32" s="87"/>
      <c r="H32" s="67"/>
      <c r="I32" s="237"/>
    </row>
    <row r="33" spans="1:9" x14ac:dyDescent="0.3">
      <c r="A33" s="239"/>
      <c r="B33" s="59" t="s">
        <v>3</v>
      </c>
      <c r="C33" s="60"/>
      <c r="D33" s="207">
        <v>0</v>
      </c>
      <c r="E33" s="88">
        <v>0</v>
      </c>
      <c r="F33" s="88">
        <v>0</v>
      </c>
      <c r="G33" s="88">
        <v>0</v>
      </c>
      <c r="H33" s="85">
        <v>0</v>
      </c>
      <c r="I33" s="246">
        <v>0</v>
      </c>
    </row>
    <row r="34" spans="1:9" x14ac:dyDescent="0.3">
      <c r="A34" s="247" t="s">
        <v>14</v>
      </c>
      <c r="B34" s="89" t="s">
        <v>14</v>
      </c>
      <c r="C34" s="90" t="s">
        <v>49</v>
      </c>
      <c r="D34" s="209"/>
      <c r="E34" s="87"/>
      <c r="F34" s="91">
        <v>1167</v>
      </c>
      <c r="G34" s="91"/>
      <c r="H34" s="92">
        <v>3218</v>
      </c>
      <c r="I34" s="237"/>
    </row>
    <row r="35" spans="1:9" ht="17.25" thickBot="1" x14ac:dyDescent="0.35">
      <c r="A35" s="249"/>
      <c r="B35" s="250" t="s">
        <v>3</v>
      </c>
      <c r="C35" s="251"/>
      <c r="D35" s="252">
        <v>4385</v>
      </c>
      <c r="E35" s="253">
        <v>0</v>
      </c>
      <c r="F35" s="254">
        <v>1167</v>
      </c>
      <c r="G35" s="254">
        <v>0</v>
      </c>
      <c r="H35" s="255">
        <v>3218</v>
      </c>
      <c r="I35" s="256">
        <v>4385</v>
      </c>
    </row>
    <row r="37" spans="1:9" x14ac:dyDescent="0.3">
      <c r="A37" s="180" t="s">
        <v>103</v>
      </c>
    </row>
    <row r="38" spans="1:9" x14ac:dyDescent="0.3">
      <c r="A38" s="257" t="s">
        <v>108</v>
      </c>
      <c r="B38" s="201" t="s">
        <v>109</v>
      </c>
      <c r="C38" s="259" t="s">
        <v>110</v>
      </c>
    </row>
    <row r="39" spans="1:9" x14ac:dyDescent="0.3">
      <c r="A39" s="258"/>
      <c r="B39" s="201" t="s">
        <v>111</v>
      </c>
      <c r="C39" s="260">
        <v>20</v>
      </c>
    </row>
    <row r="40" spans="1:9" x14ac:dyDescent="0.3">
      <c r="A40" s="258"/>
      <c r="B40" s="201" t="s">
        <v>112</v>
      </c>
      <c r="C40" s="260">
        <v>0</v>
      </c>
    </row>
    <row r="41" spans="1:9" x14ac:dyDescent="0.3">
      <c r="A41" s="258"/>
      <c r="B41" s="201" t="s">
        <v>78</v>
      </c>
      <c r="C41" s="260">
        <v>0</v>
      </c>
    </row>
    <row r="42" spans="1:9" x14ac:dyDescent="0.3">
      <c r="A42" s="259" t="s">
        <v>113</v>
      </c>
      <c r="B42" s="201" t="s">
        <v>114</v>
      </c>
      <c r="C42" s="260">
        <v>4385</v>
      </c>
    </row>
  </sheetData>
  <mergeCells count="21">
    <mergeCell ref="A38:A41"/>
    <mergeCell ref="I24:I30"/>
    <mergeCell ref="B27:B30"/>
    <mergeCell ref="B31:C31"/>
    <mergeCell ref="A32:A33"/>
    <mergeCell ref="B33:C33"/>
    <mergeCell ref="A34:A35"/>
    <mergeCell ref="B35:C35"/>
    <mergeCell ref="A6:A11"/>
    <mergeCell ref="B6:B10"/>
    <mergeCell ref="B11:C11"/>
    <mergeCell ref="B19:C19"/>
    <mergeCell ref="B23:C23"/>
    <mergeCell ref="A24:A31"/>
    <mergeCell ref="B24:B26"/>
    <mergeCell ref="B3:B4"/>
    <mergeCell ref="C3:C4"/>
    <mergeCell ref="D3:D4"/>
    <mergeCell ref="I3:I4"/>
    <mergeCell ref="A5:C5"/>
    <mergeCell ref="A1:I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공고</vt:lpstr>
      <vt:lpstr>마음샘</vt:lpstr>
      <vt:lpstr>가로와세로</vt:lpstr>
      <vt:lpstr>아람터</vt:lpstr>
      <vt:lpstr>장안좋은집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</dc:creator>
  <cp:lastModifiedBy>user</cp:lastModifiedBy>
  <cp:lastPrinted>2013-04-24T05:28:35Z</cp:lastPrinted>
  <dcterms:created xsi:type="dcterms:W3CDTF">2010-05-11T06:31:33Z</dcterms:created>
  <dcterms:modified xsi:type="dcterms:W3CDTF">2014-03-31T06:34:18Z</dcterms:modified>
</cp:coreProperties>
</file>